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 経営係\41 経営比較分析\H30 経営比較分析\H31.2.12期限【愛知県市町村課】公営企業に係る「経営比較分析表」の分析等の確認について（照会）\"/>
    </mc:Choice>
  </mc:AlternateContent>
  <workbookProtection workbookAlgorithmName="SHA-512" workbookHashValue="IatXztwtHTLUwEH45WWFSIfyuJh3Xm2S1OrGEBro/K9crY/jmBCrwdZnWSUXAh+zv44gfa/+kYeTU8Uy7xD9Ag==" workbookSaltValue="dqgegr+CIUy4BdmMPxdAqw=="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<sst xmlns="http://schemas.openxmlformats.org/spreadsheetml/2006/main" count="250" uniqueCount="126">
  <si>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</si>
  <si>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</si>
  <si>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</si>
  <si>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</si>
  <si>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</si>
  <si>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</si>
  <si>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</si>
  <si>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</si>
  <si>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</si>
  <si>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</si>
  <si>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</si>
  <si>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</si>
  <si>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</si>
  <si>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</si>
  <si>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</si>
  <si>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</si>
  <si>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</si>
  <si>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</si>
  <si>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</si>
  <si>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</si>
  <si>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</si>
  <si>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</si>
  <si>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</si>
  <si>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</si>
  <si>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</si>
  <si>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</si>
  <si>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</si>
  <si>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</si>
  <si>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</si>
  <si>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</si>
  <si>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</si>
  <si>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</si>
  <si>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</si>
  <si>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</si>
  <si>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</si>
  <si>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</si>
  <si>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</si>
  <si>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</si>
  <si>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</si>
  <si>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</si>
  <si>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</si>
  <si>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</si>
  <si>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</si>
  <si>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</si>
  <si>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</si>
  <si>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</si>
  <si>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</si>
  <si>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</si>
  <si>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</si>
  <si>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</si>
  <si>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</si>
  <si>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</si>
  <si>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</si>
  <si>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</si>
  <si>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</si>
  <si>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</si>
  <si>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</si>
  <si>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</si>
  <si>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</si>
  <si>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</si>
  <si>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</si>
  <si>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</si>
  <si>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</si>
  <si>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</si>
  <si>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</si>
  <si>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</si>
  <si>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</si>
  <si>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</si>
  <si>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</si>
  <si>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</si>
  <si>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</si>
  <si>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</si>
  <si>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</si>
  <si>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</si>
  <si>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</si>
  <si>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</si>
  <si>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</si>
  <si>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</si>
  <si>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</si>
  <si>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</si>
  <si>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</si>
  <si>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</si>
  <si>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</si>
  <si>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</si>
  <si>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</si>
  <si>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</si>
  <si>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</si>
  <si>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</si>
  <si>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</si>
  <si>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</si>
  <si>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</si>
  <si>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</si>
  <si>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</si>
  <si>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</si>
  <si>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</si>
  <si>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</si>
  <si>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</si>
  <si>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</si>
  <si>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</si>
  <si>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</si>
  <si>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</si>
  <si>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</si>
  <si>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</si>
  <si>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</si>
  <si>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</si>
  <si>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</si>
  <si>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</si>
  <si>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</si>
  <si>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</si>
  <si>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</si>
  <si>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</si>
  <si>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法非適用</t>
  </si>
  <si>
    <t>下水道事業</t>
  </si>
  <si>
    <t>公共下水道</t>
  </si>
  <si>
    <t>Ac2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</si>
  <si>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</si>
  <si>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</si>
  <si>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</si>
  <si>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</si>
  <si>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</si>
  <si>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</si>
  <si>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</si>
  <si>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</si>
  <si>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今後は、接続促進等による収益の増加やコスト削減による費用の減少を図る必要があります。　　
　また、本市は平成３１年度に企業会計への移行を予定しています。企業会計への移行後、資産の状況及び経営状態を明確化し、経営改善を図るため、平成３２年度に経営戦略を策定することを目指します。</t>
    <phoneticPr fontId="4"/>
  </si>
  <si>
    <t>【健全性について】
　平成２９年度における①収益的収支比率は、74.74％であり、⑤経費回収率は、71.07％となっています。これらが100％を下回っているのは、下水道使用料だけでは汚水処理費を賄えていない状況であることを示しています。収益の不足分は、一般会計からの繰入金により賄われています。
 ⑤経費回収率は、類似団体平均値よりも低いものの、毎年上昇しており、徐々に汚水処理経費を回収できるようになっています。これは、下水道への接続件数の増加に伴い、下水道使用料が増加していることによるものと考えられます。
　④企業債残高対事業規模比率は、年々減少しています。これは、下水道使用料収入が増加していること、起債償還額に対して借入額が減少しているため、企業債残高が減少していることによるものです。
【効率性について】
　⑥汚水処理原価は、２９年度は150.00円と低くなっていますが、これは、汚水処理費の減少により、汚水処理原価が減少したためです。
　⑧水洗化率は、順調に上昇しており、類似団体平均値よりも高くなっています。これは、接続促進の取組みなどによるものと考えられます。</t>
    <rPh sb="286" eb="289">
      <t>ゲスイドウ</t>
    </rPh>
    <rPh sb="317" eb="319">
      <t>ゲンショウ</t>
    </rPh>
    <rPh sb="329" eb="330">
      <t>ザン</t>
    </rPh>
    <rPh sb="372" eb="373">
      <t>ネン</t>
    </rPh>
    <rPh sb="373" eb="374">
      <t>ド</t>
    </rPh>
    <rPh sb="381" eb="382">
      <t>エン</t>
    </rPh>
    <rPh sb="383" eb="384">
      <t>ヒク</t>
    </rPh>
    <rPh sb="397" eb="399">
      <t>オスイ</t>
    </rPh>
    <rPh sb="399" eb="401">
      <t>ショリ</t>
    </rPh>
    <rPh sb="401" eb="402">
      <t>ヒ</t>
    </rPh>
    <rPh sb="403" eb="405">
      <t>ゲンショウ</t>
    </rPh>
    <phoneticPr fontId="4"/>
  </si>
  <si>
    <t>　本市の公共下水道事業は、平成５年度から供用を開始しており、平成２９年度末で２５年を経過しています。
　耐用年数(５０年)を経過した管渠はないため、②管渠老朽化率は該当ありません。
　更新を必要とする管渠はありませんが、管渠の改善工事のうち、耐震補強工事のみ行っているため、③管渠改善率は、0.05％と類似団体平均値よりも低くなっています。本市では、平成２７年度から管渠の耐震補強工事を行っており、今後も継続して実施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</si>
</sst>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0.03</c:v>
                </c:pt>
                <c:pt idx="3" formatCode="#,##0.00;&quot;△&quot;#,##0.00;&quot;-&quot;">
                  <c:v>0.02</c:v>
                </c:pt>
                <c:pt idx="4" formatCode="#,##0.00;&quot;△&quot;#,##0.00;&quot;-&quot;">
                  <c:v>0.05</c:v>
                </c:pt>
              </c:numCache>
            </c:numRef>
          </c:val>
          <c:extLst>
            <c:ext xmlns:c16="http://schemas.microsoft.com/office/drawing/2014/chart" uri="{C3380CC4-5D6E-409C-BE32-E72D297353CC}">
              <c16:uniqueId val="{00000000-8200-447F-AA24-E99BE896AE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7.0000000000000007E-2</c:v>
                </c:pt>
                <c:pt idx="2">
                  <c:v>0.23</c:v>
                </c:pt>
                <c:pt idx="3">
                  <c:v>0.06</c:v>
                </c:pt>
                <c:pt idx="4">
                  <c:v>0.12</c:v>
                </c:pt>
              </c:numCache>
            </c:numRef>
          </c:val>
          <c:smooth val="0"/>
          <c:extLst>
            <c:ext xmlns:c16="http://schemas.microsoft.com/office/drawing/2014/chart" uri="{C3380CC4-5D6E-409C-BE32-E72D297353CC}">
              <c16:uniqueId val="{00000001-8200-447F-AA24-E99BE896AE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75.3</c:v>
                </c:pt>
                <c:pt idx="1">
                  <c:v>71.22</c:v>
                </c:pt>
                <c:pt idx="2">
                  <c:v>71.790000000000006</c:v>
                </c:pt>
                <c:pt idx="3">
                  <c:v>71.11</c:v>
                </c:pt>
                <c:pt idx="4">
                  <c:v>74.739999999999995</c:v>
                </c:pt>
              </c:numCache>
            </c:numRef>
          </c:val>
          <c:extLst>
            <c:ext xmlns:c16="http://schemas.microsoft.com/office/drawing/2014/chart" uri="{C3380CC4-5D6E-409C-BE32-E72D297353CC}">
              <c16:uniqueId val="{00000000-9BF6-42D4-9C42-BB30367A22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6-42D4-9C42-BB30367A22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28-4111-BEAC-D915FA17CA1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28-4111-BEAC-D915FA17CA1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D-4574-BC5E-AEB040FD6D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D-4574-BC5E-AEB040FD6D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B-41DF-98C2-8CCF3AF9A4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B-41DF-98C2-8CCF3AF9A4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2-458C-83BF-0EE5618DDCF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2-458C-83BF-0EE5618DDCF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983.96</c:v>
                </c:pt>
                <c:pt idx="1">
                  <c:v>929.19</c:v>
                </c:pt>
                <c:pt idx="2">
                  <c:v>860.39</c:v>
                </c:pt>
                <c:pt idx="3">
                  <c:v>805.46</c:v>
                </c:pt>
                <c:pt idx="4">
                  <c:v>717.13</c:v>
                </c:pt>
              </c:numCache>
            </c:numRef>
          </c:val>
          <c:extLst>
            <c:ext xmlns:c16="http://schemas.microsoft.com/office/drawing/2014/chart" uri="{C3380CC4-5D6E-409C-BE32-E72D297353CC}">
              <c16:uniqueId val="{00000000-6A92-494C-895D-BC6ED16372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1040.8900000000001</c:v>
                </c:pt>
                <c:pt idx="1">
                  <c:v>929.81</c:v>
                </c:pt>
                <c:pt idx="2">
                  <c:v>856.82</c:v>
                </c:pt>
                <c:pt idx="3">
                  <c:v>835.39</c:v>
                </c:pt>
                <c:pt idx="4">
                  <c:v>925.1</c:v>
                </c:pt>
              </c:numCache>
            </c:numRef>
          </c:val>
          <c:smooth val="0"/>
          <c:extLst>
            <c:ext xmlns:c16="http://schemas.microsoft.com/office/drawing/2014/chart" uri="{C3380CC4-5D6E-409C-BE32-E72D297353CC}">
              <c16:uniqueId val="{00000001-6A92-494C-895D-BC6ED16372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65.64</c:v>
                </c:pt>
                <c:pt idx="1">
                  <c:v>67.010000000000005</c:v>
                </c:pt>
                <c:pt idx="2">
                  <c:v>67.59</c:v>
                </c:pt>
                <c:pt idx="3">
                  <c:v>68.02</c:v>
                </c:pt>
                <c:pt idx="4">
                  <c:v>71.069999999999993</c:v>
                </c:pt>
              </c:numCache>
            </c:numRef>
          </c:val>
          <c:extLst>
            <c:ext xmlns:c16="http://schemas.microsoft.com/office/drawing/2014/chart" uri="{C3380CC4-5D6E-409C-BE32-E72D297353CC}">
              <c16:uniqueId val="{00000000-8BCA-43EC-8327-8B24398041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78.38</c:v>
                </c:pt>
                <c:pt idx="1">
                  <c:v>78.44</c:v>
                </c:pt>
                <c:pt idx="2">
                  <c:v>74.17</c:v>
                </c:pt>
                <c:pt idx="3">
                  <c:v>76.3</c:v>
                </c:pt>
                <c:pt idx="4">
                  <c:v>80.36</c:v>
                </c:pt>
              </c:numCache>
            </c:numRef>
          </c:val>
          <c:smooth val="0"/>
          <c:extLst>
            <c:ext xmlns:c16="http://schemas.microsoft.com/office/drawing/2014/chart" uri="{C3380CC4-5D6E-409C-BE32-E72D297353CC}">
              <c16:uniqueId val="{00000001-8BCA-43EC-8327-8B24398041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157.71</c:v>
                </c:pt>
                <c:pt idx="1">
                  <c:v>158.31</c:v>
                </c:pt>
                <c:pt idx="2">
                  <c:v>157.47</c:v>
                </c:pt>
                <c:pt idx="3">
                  <c:v>157.27000000000001</c:v>
                </c:pt>
                <c:pt idx="4">
                  <c:v>150</c:v>
                </c:pt>
              </c:numCache>
            </c:numRef>
          </c:val>
          <c:extLst>
            <c:ext xmlns:c16="http://schemas.microsoft.com/office/drawing/2014/chart" uri="{C3380CC4-5D6E-409C-BE32-E72D297353CC}">
              <c16:uniqueId val="{00000000-2F13-47CB-BD81-04CA91BDD5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144.15</c:v>
                </c:pt>
                <c:pt idx="1">
                  <c:v>151.31</c:v>
                </c:pt>
                <c:pt idx="2">
                  <c:v>159.33000000000001</c:v>
                </c:pt>
                <c:pt idx="3">
                  <c:v>152.38</c:v>
                </c:pt>
                <c:pt idx="4">
                  <c:v>145.83000000000001</c:v>
                </c:pt>
              </c:numCache>
            </c:numRef>
          </c:val>
          <c:smooth val="0"/>
          <c:extLst>
            <c:ext xmlns:c16="http://schemas.microsoft.com/office/drawing/2014/chart" uri="{C3380CC4-5D6E-409C-BE32-E72D297353CC}">
              <c16:uniqueId val="{00000001-2F13-47CB-BD81-04CA91BDD5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C3-4231-8D1D-51F309E38A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C3-4231-8D1D-51F309E38A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88.54</c:v>
                </c:pt>
                <c:pt idx="1">
                  <c:v>89.17</c:v>
                </c:pt>
                <c:pt idx="2">
                  <c:v>91.99</c:v>
                </c:pt>
                <c:pt idx="3">
                  <c:v>92.24</c:v>
                </c:pt>
                <c:pt idx="4">
                  <c:v>92.66</c:v>
                </c:pt>
              </c:numCache>
            </c:numRef>
          </c:val>
          <c:extLst>
            <c:ext xmlns:c16="http://schemas.microsoft.com/office/drawing/2014/chart" uri="{C3380CC4-5D6E-409C-BE32-E72D297353CC}">
              <c16:uniqueId val="{00000000-D4C5-46B8-B743-A2D21FD7E8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86.44</c:v>
                </c:pt>
                <c:pt idx="1">
                  <c:v>87.79</c:v>
                </c:pt>
                <c:pt idx="2">
                  <c:v>88.43</c:v>
                </c:pt>
                <c:pt idx="3">
                  <c:v>88.75</c:v>
                </c:pt>
                <c:pt idx="4">
                  <c:v>88.14</c:v>
                </c:pt>
              </c:numCache>
            </c:numRef>
          </c:val>
          <c:smooth val="0"/>
          <c:extLst>
            <c:ext xmlns:c16="http://schemas.microsoft.com/office/drawing/2014/chart" uri="{C3380CC4-5D6E-409C-BE32-E72D297353CC}">
              <c16:uniqueId val="{00000001-D4C5-46B8-B743-A2D21FD7E8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7" width="3.08984375" customWidth="1"/>
    <col min="78" max="78" width="3.9062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愛知県　安城市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Ac2</v>
      </c>
      <c r="X8" s="47"/>
      <c r="Y8" s="47"/>
      <c r="Z8" s="47"/>
      <c r="AA8" s="47"/>
      <c r="AB8" s="47"/>
      <c r="AC8" s="47"/>
      <c r="AD8" s="48" t="str">
        <f>データ!$M$6</f>
        <v>非設置</v>
      </c>
      <c r="AE8" s="48"/>
      <c r="AF8" s="48"/>
      <c r="AG8" s="48"/>
      <c r="AH8" s="48"/>
      <c r="AI8" s="48"/>
      <c r="AJ8" s="48"/>
      <c r="AK8" s="3"/>
      <c r="AL8" s="49">
        <f>データ!S6</f>
        <v>188071</v>
      </c>
      <c r="AM8" s="49"/>
      <c r="AN8" s="49"/>
      <c r="AO8" s="49"/>
      <c r="AP8" s="49"/>
      <c r="AQ8" s="49"/>
      <c r="AR8" s="49"/>
      <c r="AS8" s="49"/>
      <c r="AT8" s="44">
        <f>データ!T6</f>
        <v>86.05</v>
      </c>
      <c r="AU8" s="44"/>
      <c r="AV8" s="44"/>
      <c r="AW8" s="44"/>
      <c r="AX8" s="44"/>
      <c r="AY8" s="44"/>
      <c r="AZ8" s="44"/>
      <c r="BA8" s="44"/>
      <c r="BB8" s="44">
        <f>データ!U6</f>
        <v>2185.6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72.599999999999994</v>
      </c>
      <c r="Q10" s="44"/>
      <c r="R10" s="44"/>
      <c r="S10" s="44"/>
      <c r="T10" s="44"/>
      <c r="U10" s="44"/>
      <c r="V10" s="44"/>
      <c r="W10" s="44">
        <f>データ!Q6</f>
        <v>98.04</v>
      </c>
      <c r="X10" s="44"/>
      <c r="Y10" s="44"/>
      <c r="Z10" s="44"/>
      <c r="AA10" s="44"/>
      <c r="AB10" s="44"/>
      <c r="AC10" s="44"/>
      <c r="AD10" s="49">
        <f>データ!R6</f>
        <v>1620</v>
      </c>
      <c r="AE10" s="49"/>
      <c r="AF10" s="49"/>
      <c r="AG10" s="49"/>
      <c r="AH10" s="49"/>
      <c r="AI10" s="49"/>
      <c r="AJ10" s="49"/>
      <c r="AK10" s="2"/>
      <c r="AL10" s="49">
        <f>データ!V6</f>
        <v>136994</v>
      </c>
      <c r="AM10" s="49"/>
      <c r="AN10" s="49"/>
      <c r="AO10" s="49"/>
      <c r="AP10" s="49"/>
      <c r="AQ10" s="49"/>
      <c r="AR10" s="49"/>
      <c r="AS10" s="49"/>
      <c r="AT10" s="44">
        <f>データ!W6</f>
        <v>20.170000000000002</v>
      </c>
      <c r="AU10" s="44"/>
      <c r="AV10" s="44"/>
      <c r="AW10" s="44"/>
      <c r="AX10" s="44"/>
      <c r="AY10" s="44"/>
      <c r="AZ10" s="44"/>
      <c r="BA10" s="44"/>
      <c r="BB10" s="44">
        <f>データ!X6</f>
        <v>6791.97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ZliAMeVi8b3Gbmub7gdE84KJSxHCYKTGmw7s5u+dXQQCfbt3ihV8ncqK3uMoAIiZ2ufcyneaLPVTW0t9OvK3yA==" saltValue="0+Q9r8tPz7/JI6L/CuyND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232122</v>
      </c>
      <c r="D6" s="32">
        <f t="shared" si="3"/>
        <v>47</v>
      </c>
      <c r="E6" s="32">
        <f t="shared" si="3"/>
        <v>17</v>
      </c>
      <c r="F6" s="32">
        <f t="shared" si="3"/>
        <v>1</v>
      </c>
      <c r="G6" s="32">
        <f t="shared" si="3"/>
        <v>0</v>
      </c>
      <c r="H6" s="32" t="str">
        <f t="shared" si="3"/>
        <v>愛知県　安城市</v>
      </c>
      <c r="I6" s="32" t="str">
        <f t="shared" si="3"/>
        <v>法非適用</v>
      </c>
      <c r="J6" s="32" t="str">
        <f t="shared" si="3"/>
        <v>下水道事業</v>
      </c>
      <c r="K6" s="32" t="str">
        <f t="shared" si="3"/>
        <v>公共下水道</v>
      </c>
      <c r="L6" s="32" t="str">
        <f t="shared" si="3"/>
        <v>Ac2</v>
      </c>
      <c r="M6" s="32" t="str">
        <f t="shared" si="3"/>
        <v>非設置</v>
      </c>
      <c r="N6" s="33" t="str">
        <f t="shared" si="3"/>
        <v>-</v>
      </c>
      <c r="O6" s="33" t="str">
        <f t="shared" si="3"/>
        <v>該当数値なし</v>
      </c>
      <c r="P6" s="33">
        <f t="shared" si="3"/>
        <v>72.599999999999994</v>
      </c>
      <c r="Q6" s="33">
        <f t="shared" si="3"/>
        <v>98.04</v>
      </c>
      <c r="R6" s="33">
        <f t="shared" si="3"/>
        <v>1620</v>
      </c>
      <c r="S6" s="33">
        <f t="shared" si="3"/>
        <v>188071</v>
      </c>
      <c r="T6" s="33">
        <f t="shared" si="3"/>
        <v>86.05</v>
      </c>
      <c r="U6" s="33">
        <f t="shared" si="3"/>
        <v>2185.6</v>
      </c>
      <c r="V6" s="33">
        <f t="shared" si="3"/>
        <v>136994</v>
      </c>
      <c r="W6" s="33">
        <f t="shared" si="3"/>
        <v>20.170000000000002</v>
      </c>
      <c r="X6" s="33">
        <f t="shared" si="3"/>
        <v>6791.97</v>
      </c>
      <c r="Y6" s="34">
        <f>IF(Y7="",NA(),Y7)</f>
        <v>75.3</v>
      </c>
      <c r="Z6" s="34">
        <f t="shared" ref="Z6:AH6" si="4">IF(Z7="",NA(),Z7)</f>
        <v>71.22</v>
      </c>
      <c r="AA6" s="34">
        <f t="shared" si="4"/>
        <v>71.790000000000006</v>
      </c>
      <c r="AB6" s="34">
        <f t="shared" si="4"/>
        <v>71.11</v>
      </c>
      <c r="AC6" s="34">
        <f t="shared" si="4"/>
        <v>74.739999999999995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983.96</v>
      </c>
      <c r="BG6" s="34">
        <f t="shared" ref="BG6:BO6" si="7">IF(BG7="",NA(),BG7)</f>
        <v>929.19</v>
      </c>
      <c r="BH6" s="34">
        <f t="shared" si="7"/>
        <v>860.39</v>
      </c>
      <c r="BI6" s="34">
        <f t="shared" si="7"/>
        <v>805.46</v>
      </c>
      <c r="BJ6" s="34">
        <f t="shared" si="7"/>
        <v>717.13</v>
      </c>
      <c r="BK6" s="34">
        <f t="shared" si="7"/>
        <v>1040.8900000000001</v>
      </c>
      <c r="BL6" s="34">
        <f t="shared" si="7"/>
        <v>929.81</v>
      </c>
      <c r="BM6" s="34">
        <f t="shared" si="7"/>
        <v>856.82</v>
      </c>
      <c r="BN6" s="34">
        <f t="shared" si="7"/>
        <v>835.39</v>
      </c>
      <c r="BO6" s="34">
        <f t="shared" si="7"/>
        <v>925.1</v>
      </c>
      <c r="BP6" s="33" t="str">
        <f>IF(BP7="","",IF(BP7="-","【-】","【"&amp;SUBSTITUTE(TEXT(BP7,"#,##0.00"),"-","△")&amp;"】"))</f>
        <v>【707.33】</v>
      </c>
      <c r="BQ6" s="34">
        <f>IF(BQ7="",NA(),BQ7)</f>
        <v>65.64</v>
      </c>
      <c r="BR6" s="34">
        <f t="shared" ref="BR6:BZ6" si="8">IF(BR7="",NA(),BR7)</f>
        <v>67.010000000000005</v>
      </c>
      <c r="BS6" s="34">
        <f t="shared" si="8"/>
        <v>67.59</v>
      </c>
      <c r="BT6" s="34">
        <f t="shared" si="8"/>
        <v>68.02</v>
      </c>
      <c r="BU6" s="34">
        <f t="shared" si="8"/>
        <v>71.069999999999993</v>
      </c>
      <c r="BV6" s="34">
        <f t="shared" si="8"/>
        <v>78.38</v>
      </c>
      <c r="BW6" s="34">
        <f t="shared" si="8"/>
        <v>78.44</v>
      </c>
      <c r="BX6" s="34">
        <f t="shared" si="8"/>
        <v>74.17</v>
      </c>
      <c r="BY6" s="34">
        <f t="shared" si="8"/>
        <v>76.3</v>
      </c>
      <c r="BZ6" s="34">
        <f t="shared" si="8"/>
        <v>80.36</v>
      </c>
      <c r="CA6" s="33" t="str">
        <f>IF(CA7="","",IF(CA7="-","【-】","【"&amp;SUBSTITUTE(TEXT(CA7,"#,##0.00"),"-","△")&amp;"】"))</f>
        <v>【101.26】</v>
      </c>
      <c r="CB6" s="34">
        <f>IF(CB7="",NA(),CB7)</f>
        <v>157.71</v>
      </c>
      <c r="CC6" s="34">
        <f t="shared" ref="CC6:CK6" si="9">IF(CC7="",NA(),CC7)</f>
        <v>158.31</v>
      </c>
      <c r="CD6" s="34">
        <f t="shared" si="9"/>
        <v>157.47</v>
      </c>
      <c r="CE6" s="34">
        <f t="shared" si="9"/>
        <v>157.27000000000001</v>
      </c>
      <c r="CF6" s="34">
        <f t="shared" si="9"/>
        <v>150</v>
      </c>
      <c r="CG6" s="34">
        <f t="shared" si="9"/>
        <v>144.15</v>
      </c>
      <c r="CH6" s="34">
        <f t="shared" si="9"/>
        <v>151.31</v>
      </c>
      <c r="CI6" s="34">
        <f t="shared" si="9"/>
        <v>159.33000000000001</v>
      </c>
      <c r="CJ6" s="34">
        <f t="shared" si="9"/>
        <v>152.38</v>
      </c>
      <c r="CK6" s="34">
        <f t="shared" si="9"/>
        <v>145.83000000000001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t="str">
        <f t="shared" si="10"/>
        <v>-</v>
      </c>
      <c r="CU6" s="34" t="str">
        <f t="shared" si="10"/>
        <v>-</v>
      </c>
      <c r="CV6" s="34" t="str">
        <f t="shared" si="10"/>
        <v>-</v>
      </c>
      <c r="CW6" s="33" t="str">
        <f>IF(CW7="","",IF(CW7="-","【-】","【"&amp;SUBSTITUTE(TEXT(CW7,"#,##0.00"),"-","△")&amp;"】"))</f>
        <v>【60.13】</v>
      </c>
      <c r="CX6" s="34">
        <f>IF(CX7="",NA(),CX7)</f>
        <v>88.54</v>
      </c>
      <c r="CY6" s="34">
        <f t="shared" ref="CY6:DG6" si="11">IF(CY7="",NA(),CY7)</f>
        <v>89.17</v>
      </c>
      <c r="CZ6" s="34">
        <f t="shared" si="11"/>
        <v>91.99</v>
      </c>
      <c r="DA6" s="34">
        <f t="shared" si="11"/>
        <v>92.24</v>
      </c>
      <c r="DB6" s="34">
        <f t="shared" si="11"/>
        <v>92.66</v>
      </c>
      <c r="DC6" s="34">
        <f t="shared" si="11"/>
        <v>86.44</v>
      </c>
      <c r="DD6" s="34">
        <f t="shared" si="11"/>
        <v>87.79</v>
      </c>
      <c r="DE6" s="34">
        <f t="shared" si="11"/>
        <v>88.43</v>
      </c>
      <c r="DF6" s="34">
        <f t="shared" si="11"/>
        <v>88.75</v>
      </c>
      <c r="DG6" s="34">
        <f t="shared" si="11"/>
        <v>88.14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0.03</v>
      </c>
      <c r="EH6" s="34">
        <f t="shared" si="14"/>
        <v>0.02</v>
      </c>
      <c r="EI6" s="34">
        <f t="shared" si="14"/>
        <v>0.05</v>
      </c>
      <c r="EJ6" s="34">
        <f t="shared" si="14"/>
        <v>0.13</v>
      </c>
      <c r="EK6" s="34">
        <f t="shared" si="14"/>
        <v>7.0000000000000007E-2</v>
      </c>
      <c r="EL6" s="34">
        <f t="shared" si="14"/>
        <v>0.23</v>
      </c>
      <c r="EM6" s="34">
        <f t="shared" si="14"/>
        <v>0.06</v>
      </c>
      <c r="EN6" s="34">
        <f t="shared" si="14"/>
        <v>0.12</v>
      </c>
      <c r="EO6" s="33" t="str">
        <f>IF(EO7="","",IF(EO7="-","【-】","【"&amp;SUBSTITUTE(TEXT(EO7,"#,##0.00"),"-","△")&amp;"】"))</f>
        <v>【0.23】</v>
      </c>
    </row>
    <row r="7" spans="1:145" s="35" customFormat="1" x14ac:dyDescent="0.2">
      <c r="A7" s="27"/>
      <c r="B7" s="36">
        <v>2017</v>
      </c>
      <c r="C7" s="36">
        <v>232122</v>
      </c>
      <c r="D7" s="36">
        <v>47</v>
      </c>
      <c r="E7" s="36">
        <v>17</v>
      </c>
      <c r="F7" s="36">
        <v>1</v>
      </c>
      <c r="G7" s="36">
        <v>0</v>
      </c>
      <c r="H7" s="36" t="s">
        <v>110</v>
      </c>
      <c r="I7" s="36" t="s">
        <v>111</v>
      </c>
      <c r="J7" s="36" t="s">
        <v>112</v>
      </c>
      <c r="K7" s="36" t="s">
        <v>113</v>
      </c>
      <c r="L7" s="36" t="s">
        <v>114</v>
      </c>
      <c r="M7" s="36" t="s">
        <v>115</v>
      </c>
      <c r="N7" s="37" t="s">
        <v>116</v>
      </c>
      <c r="O7" s="37" t="s">
        <v>117</v>
      </c>
      <c r="P7" s="37">
        <v>72.599999999999994</v>
      </c>
      <c r="Q7" s="37">
        <v>98.04</v>
      </c>
      <c r="R7" s="37">
        <v>1620</v>
      </c>
      <c r="S7" s="37">
        <v>188071</v>
      </c>
      <c r="T7" s="37">
        <v>86.05</v>
      </c>
      <c r="U7" s="37">
        <v>2185.6</v>
      </c>
      <c r="V7" s="37">
        <v>136994</v>
      </c>
      <c r="W7" s="37">
        <v>20.170000000000002</v>
      </c>
      <c r="X7" s="37">
        <v>6791.97</v>
      </c>
      <c r="Y7" s="37">
        <v>75.3</v>
      </c>
      <c r="Z7" s="37">
        <v>71.22</v>
      </c>
      <c r="AA7" s="37">
        <v>71.790000000000006</v>
      </c>
      <c r="AB7" s="37">
        <v>71.11</v>
      </c>
      <c r="AC7" s="37">
        <v>74.739999999999995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983.96</v>
      </c>
      <c r="BG7" s="37">
        <v>929.19</v>
      </c>
      <c r="BH7" s="37">
        <v>860.39</v>
      </c>
      <c r="BI7" s="37">
        <v>805.46</v>
      </c>
      <c r="BJ7" s="37">
        <v>717.13</v>
      </c>
      <c r="BK7" s="37">
        <v>1040.8900000000001</v>
      </c>
      <c r="BL7" s="37">
        <v>929.81</v>
      </c>
      <c r="BM7" s="37">
        <v>856.82</v>
      </c>
      <c r="BN7" s="37">
        <v>835.39</v>
      </c>
      <c r="BO7" s="37">
        <v>925.1</v>
      </c>
      <c r="BP7" s="37">
        <v>707.33</v>
      </c>
      <c r="BQ7" s="37">
        <v>65.64</v>
      </c>
      <c r="BR7" s="37">
        <v>67.010000000000005</v>
      </c>
      <c r="BS7" s="37">
        <v>67.59</v>
      </c>
      <c r="BT7" s="37">
        <v>68.02</v>
      </c>
      <c r="BU7" s="37">
        <v>71.069999999999993</v>
      </c>
      <c r="BV7" s="37">
        <v>78.38</v>
      </c>
      <c r="BW7" s="37">
        <v>78.44</v>
      </c>
      <c r="BX7" s="37">
        <v>74.17</v>
      </c>
      <c r="BY7" s="37">
        <v>76.3</v>
      </c>
      <c r="BZ7" s="37">
        <v>80.36</v>
      </c>
      <c r="CA7" s="37">
        <v>101.26</v>
      </c>
      <c r="CB7" s="37">
        <v>157.71</v>
      </c>
      <c r="CC7" s="37">
        <v>158.31</v>
      </c>
      <c r="CD7" s="37">
        <v>157.47</v>
      </c>
      <c r="CE7" s="37">
        <v>157.27000000000001</v>
      </c>
      <c r="CF7" s="37">
        <v>150</v>
      </c>
      <c r="CG7" s="37">
        <v>144.15</v>
      </c>
      <c r="CH7" s="37">
        <v>151.31</v>
      </c>
      <c r="CI7" s="37">
        <v>159.33000000000001</v>
      </c>
      <c r="CJ7" s="37">
        <v>152.38</v>
      </c>
      <c r="CK7" s="37">
        <v>145.83000000000001</v>
      </c>
      <c r="CL7" s="37">
        <v>136.38999999999999</v>
      </c>
      <c r="CM7" s="37" t="s">
        <v>116</v>
      </c>
      <c r="CN7" s="37" t="s">
        <v>116</v>
      </c>
      <c r="CO7" s="37" t="s">
        <v>116</v>
      </c>
      <c r="CP7" s="37" t="s">
        <v>116</v>
      </c>
      <c r="CQ7" s="37" t="s">
        <v>116</v>
      </c>
      <c r="CR7" s="37" t="s">
        <v>116</v>
      </c>
      <c r="CS7" s="37" t="s">
        <v>116</v>
      </c>
      <c r="CT7" s="37" t="s">
        <v>116</v>
      </c>
      <c r="CU7" s="37" t="s">
        <v>116</v>
      </c>
      <c r="CV7" s="37" t="s">
        <v>116</v>
      </c>
      <c r="CW7" s="37">
        <v>60.13</v>
      </c>
      <c r="CX7" s="37">
        <v>88.54</v>
      </c>
      <c r="CY7" s="37">
        <v>89.17</v>
      </c>
      <c r="CZ7" s="37">
        <v>91.99</v>
      </c>
      <c r="DA7" s="37">
        <v>92.24</v>
      </c>
      <c r="DB7" s="37">
        <v>92.66</v>
      </c>
      <c r="DC7" s="37">
        <v>86.44</v>
      </c>
      <c r="DD7" s="37">
        <v>87.79</v>
      </c>
      <c r="DE7" s="37">
        <v>88.43</v>
      </c>
      <c r="DF7" s="37">
        <v>88.75</v>
      </c>
      <c r="DG7" s="37">
        <v>88.14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0.03</v>
      </c>
      <c r="EH7" s="37">
        <v>0.02</v>
      </c>
      <c r="EI7" s="37">
        <v>0.05</v>
      </c>
      <c r="EJ7" s="37">
        <v>0.13</v>
      </c>
      <c r="EK7" s="37">
        <v>7.0000000000000007E-2</v>
      </c>
      <c r="EL7" s="37">
        <v>0.23</v>
      </c>
      <c r="EM7" s="37">
        <v>0.06</v>
      </c>
      <c r="EN7" s="37">
        <v>0.12</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榎本　有華</cp:lastModifiedBy>
  <cp:lastPrinted>2019-01-18T09:53:36Z</cp:lastPrinted>
  <dcterms:created xsi:type="dcterms:W3CDTF">2018-12-03T09:04:52Z</dcterms:created>
  <dcterms:modified xsi:type="dcterms:W3CDTF">2019-02-06T01:12:43Z</dcterms:modified>
  <cp:category/>
</cp:coreProperties>
</file>