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1 経営係\41 経営比較分析\H30 経営比較分析\H31.2.12期限【愛知県市町村課】公営企業に係る「経営比較分析表」の分析等の確認について（照会）\"/>
    </mc:Choice>
  </mc:AlternateContent>
  <workbookProtection workbookAlgorithmName="SHA-512" workbookHashValue="qxvvSih4ie3cXi2Ob51CVMHjU2gaMxHjfDmZ+rDHUswPDMML27W/Pc9qpy83SUavRzJVN257Uc6fgQ5xscVEFg==" workbookSaltValue="u0niKz7peRXuACUmvw86aw=="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<sst xmlns="http://schemas.openxmlformats.org/spreadsheetml/2006/main" count="245" uniqueCount="127">
  <si>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</si>
  <si>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</si>
  <si>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</si>
  <si>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</si>
  <si>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</si>
  <si>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</si>
  <si>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</si>
  <si>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</si>
  <si>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</si>
  <si>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</si>
  <si>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</si>
  <si>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</si>
  <si>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</si>
  <si>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</si>
  <si>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</si>
  <si>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</si>
  <si>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</si>
  <si>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</si>
  <si>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</si>
  <si>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</si>
  <si>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</si>
  <si>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</si>
  <si>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</si>
  <si>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</si>
  <si>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</si>
  <si>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</si>
  <si>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</si>
  <si>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</si>
  <si>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</si>
  <si>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</si>
  <si>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</si>
  <si>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</si>
  <si>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</si>
  <si>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</si>
  <si>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</si>
  <si>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</si>
  <si>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</si>
  <si>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</si>
  <si>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</si>
  <si>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</si>
  <si>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</si>
  <si>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</si>
  <si>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</si>
  <si>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</si>
  <si>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</si>
  <si>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</si>
  <si>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</si>
  <si>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</si>
  <si>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</si>
  <si>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</si>
  <si>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</si>
  <si>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</si>
  <si>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</si>
  <si>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</si>
  <si>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</si>
  <si>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</si>
  <si>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</si>
  <si>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</si>
  <si>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</si>
  <si>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</si>
  <si>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</si>
  <si>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</si>
  <si>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</si>
  <si>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</si>
  <si>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</si>
  <si>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</si>
  <si>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</si>
  <si>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</si>
  <si>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</si>
  <si>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</si>
  <si>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</si>
  <si>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</si>
  <si>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</si>
  <si>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</si>
  <si>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</si>
  <si>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</si>
  <si>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</si>
  <si>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</si>
  <si>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</si>
  <si>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</si>
  <si>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</si>
  <si>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</si>
  <si>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</si>
  <si>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</si>
  <si>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</si>
  <si>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</si>
  <si>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</si>
  <si>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</si>
  <si>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</si>
  <si>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</si>
  <si>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</si>
  <si>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</si>
  <si>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</si>
  <si>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</si>
  <si>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</si>
  <si>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</si>
  <si>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</si>
  <si>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</si>
  <si>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</si>
  <si>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</si>
  <si>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</si>
  <si>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</si>
  <si>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</si>
  <si>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</si>
  <si>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</si>
  <si>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</si>
  <si>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</si>
  <si>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</si>
  <si>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</si>
  <si>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</si>
  <si>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</si>
  <si>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</si>
  <si>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</si>
  <si>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</si>
  <si>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</si>
  <si>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</si>
  <si>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</si>
  <si>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</si>
  <si>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</si>
  <si>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</si>
  <si>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</si>
  <si>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</si>
  <si>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</si>
  <si>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</si>
  <si>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特定環境保全公共下水道事業は、『油ヶ淵』の水質改善を目的として行っている事業であるため、経費回収率などが低い傾向にありますが、できる限り経営の効率化を図ることが求められます。
　今後は、接続促進等による収益の増加やコスト削減による費用の減少を図る必要があります。　　
　また、本市は平成３１年度に企業会計への移行を予定しています。企業会計への移行後、資産の状況及び経営状態を明確化し、経営改善を図るため、平成３２年度に経営戦略を策定することを目指します。</t>
    <rPh sb="1" eb="3">
      <t>トクテイ</t>
    </rPh>
    <rPh sb="3" eb="5">
      <t>カンキョウ</t>
    </rPh>
    <rPh sb="5" eb="7">
      <t>ホゼン</t>
    </rPh>
    <rPh sb="7" eb="9">
      <t>コウキョウ</t>
    </rPh>
    <rPh sb="9" eb="12">
      <t>ゲスイドウ</t>
    </rPh>
    <rPh sb="12" eb="14">
      <t>ジギョウ</t>
    </rPh>
    <phoneticPr fontId="4"/>
  </si>
  <si>
    <t>　本市の特定環境保全公共下水道事業は、平成
１１年度から供用を開始しており、平成２９年度末で１９年を経過しています。
　耐用年数(５０年)を経過した管渠はないため、②管渠老朽化率は該当ありません。
　併せて、現在まで、管渠の耐震化などの改良工事を行っていないため、③管渠改善率は該当ありません。</t>
    <phoneticPr fontId="4"/>
  </si>
  <si>
    <t>【健全性について】
　平成２９年度における①収益的収支比率は、83.60％であり、⑤経費回収率は、64.45％となっています。これは、下水道使用料だけでは汚水処理費を賄えていない状況であることを示しています。支払いに対する収入の不足分は、一般会計からの繰入金により賄われています。⑤経費回収率は、類似団体平均値及び本市公共下水道事業よりも低くなっていますが、県内唯一の天然湖沼である『油ヶ淵』の水質改善を目的とした事業であるため、やむを得ない部分もあります。
　④企業債残高対事業規模比率は、年々減少しており、類似団体平均値よりも低くなっています。これは、企業債の新規の借入れがないことによるものです。
【効率性について】
　⑥汚水処理原価は、類似団体平均値よりもかなり低くなっています。このことは、本市の特定環境保全公共下水道事業が、類似団体と比べて、効率的に汚水処理を行っていることを示しています。
　⑧水洗化率は、80％前後を推移しており、類似団体平均値よりは低くなっています。下水道接続人口の増加よりも、処理区域内人口の増加が多かったため、２８年度よりも水洗化率が下がっています。</t>
    <rPh sb="104" eb="106">
      <t>シハラ</t>
    </rPh>
    <rPh sb="108" eb="109">
      <t>タイ</t>
    </rPh>
    <rPh sb="111" eb="113">
      <t>シュウニュウ</t>
    </rPh>
    <rPh sb="414" eb="416">
      <t>ゼンゴ</t>
    </rPh>
    <rPh sb="417" eb="419">
      <t>スイイ</t>
    </rPh>
    <rPh sb="443" eb="446">
      <t>ゲスイドウ</t>
    </rPh>
    <rPh sb="446" eb="448">
      <t>セツゾク</t>
    </rPh>
    <rPh sb="448" eb="450">
      <t>ジンコウ</t>
    </rPh>
    <rPh sb="477" eb="478">
      <t>ネン</t>
    </rPh>
    <rPh sb="478" eb="479">
      <t>ド</t>
    </rPh>
    <rPh sb="482" eb="485">
      <t>スイセンカ</t>
    </rPh>
    <rPh sb="485" eb="486">
      <t>リツ</t>
    </rPh>
    <rPh sb="487" eb="488">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</si>
</sst>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05-434D-8EA3-D8F2BAAD90B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3E05-434D-8EA3-D8F2BAAD90B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18-43BE-86F8-CE97B9A9106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C318-43BE-86F8-CE97B9A9106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77.510000000000005</c:v>
                </c:pt>
                <c:pt idx="1">
                  <c:v>79.900000000000006</c:v>
                </c:pt>
                <c:pt idx="2">
                  <c:v>82.03</c:v>
                </c:pt>
                <c:pt idx="3">
                  <c:v>81.84</c:v>
                </c:pt>
                <c:pt idx="4">
                  <c:v>80.8</c:v>
                </c:pt>
              </c:numCache>
            </c:numRef>
          </c:val>
          <c:extLst>
            <c:ext xmlns:c16="http://schemas.microsoft.com/office/drawing/2014/chart" uri="{C3380CC4-5D6E-409C-BE32-E72D297353CC}">
              <c16:uniqueId val="{00000000-5A4D-441A-B66C-9D5919CA5FE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5A4D-441A-B66C-9D5919CA5FE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85.23</c:v>
                </c:pt>
                <c:pt idx="1">
                  <c:v>85.32</c:v>
                </c:pt>
                <c:pt idx="2">
                  <c:v>88.25</c:v>
                </c:pt>
                <c:pt idx="3">
                  <c:v>84.24</c:v>
                </c:pt>
                <c:pt idx="4">
                  <c:v>83.6</c:v>
                </c:pt>
              </c:numCache>
            </c:numRef>
          </c:val>
          <c:extLst>
            <c:ext xmlns:c16="http://schemas.microsoft.com/office/drawing/2014/chart" uri="{C3380CC4-5D6E-409C-BE32-E72D297353CC}">
              <c16:uniqueId val="{00000000-9865-4A2D-8EAC-9C8860CA5F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65-4A2D-8EAC-9C8860CA5F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ED-487C-AE36-73110D520C3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ED-487C-AE36-73110D520C3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7A-4DA8-9AEB-D41D35E194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7A-4DA8-9AEB-D41D35E194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2D-4504-8ED0-13BE1554A1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2D-4504-8ED0-13BE1554A1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61-4141-9D13-C7CB590B278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61-4141-9D13-C7CB590B278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1244.1300000000001</c:v>
                </c:pt>
                <c:pt idx="1">
                  <c:v>1089.04</c:v>
                </c:pt>
                <c:pt idx="2">
                  <c:v>915.32</c:v>
                </c:pt>
                <c:pt idx="3">
                  <c:v>888.21</c:v>
                </c:pt>
                <c:pt idx="4">
                  <c:v>794.92</c:v>
                </c:pt>
              </c:numCache>
            </c:numRef>
          </c:val>
          <c:extLst>
            <c:ext xmlns:c16="http://schemas.microsoft.com/office/drawing/2014/chart" uri="{C3380CC4-5D6E-409C-BE32-E72D297353CC}">
              <c16:uniqueId val="{00000000-11EF-4930-9B4E-7951BF1178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11EF-4930-9B4E-7951BF1178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60.42</c:v>
                </c:pt>
                <c:pt idx="1">
                  <c:v>61.92</c:v>
                </c:pt>
                <c:pt idx="2">
                  <c:v>62.34</c:v>
                </c:pt>
                <c:pt idx="3">
                  <c:v>62.39</c:v>
                </c:pt>
                <c:pt idx="4">
                  <c:v>64.45</c:v>
                </c:pt>
              </c:numCache>
            </c:numRef>
          </c:val>
          <c:extLst>
            <c:ext xmlns:c16="http://schemas.microsoft.com/office/drawing/2014/chart" uri="{C3380CC4-5D6E-409C-BE32-E72D297353CC}">
              <c16:uniqueId val="{00000000-DB7E-45B8-AD2B-09851E4B07B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DB7E-45B8-AD2B-09851E4B07B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156.29</c:v>
                </c:pt>
                <c:pt idx="1">
                  <c:v>156.24</c:v>
                </c:pt>
                <c:pt idx="2">
                  <c:v>155.82</c:v>
                </c:pt>
                <c:pt idx="3">
                  <c:v>155.65</c:v>
                </c:pt>
                <c:pt idx="4">
                  <c:v>150</c:v>
                </c:pt>
              </c:numCache>
            </c:numRef>
          </c:val>
          <c:extLst>
            <c:ext xmlns:c16="http://schemas.microsoft.com/office/drawing/2014/chart" uri="{C3380CC4-5D6E-409C-BE32-E72D297353CC}">
              <c16:uniqueId val="{00000000-6C81-4A6F-A279-F1E983A562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6C81-4A6F-A279-F1E983A562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愛知県　安城市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188071</v>
      </c>
      <c r="AM8" s="66"/>
      <c r="AN8" s="66"/>
      <c r="AO8" s="66"/>
      <c r="AP8" s="66"/>
      <c r="AQ8" s="66"/>
      <c r="AR8" s="66"/>
      <c r="AS8" s="66"/>
      <c r="AT8" s="65">
        <f>データ!T6</f>
        <v>86.05</v>
      </c>
      <c r="AU8" s="65"/>
      <c r="AV8" s="65"/>
      <c r="AW8" s="65"/>
      <c r="AX8" s="65"/>
      <c r="AY8" s="65"/>
      <c r="AZ8" s="65"/>
      <c r="BA8" s="65"/>
      <c r="BB8" s="65">
        <f>データ!U6</f>
        <v>2185.6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6.41</v>
      </c>
      <c r="Q10" s="65"/>
      <c r="R10" s="65"/>
      <c r="S10" s="65"/>
      <c r="T10" s="65"/>
      <c r="U10" s="65"/>
      <c r="V10" s="65"/>
      <c r="W10" s="65">
        <f>データ!Q6</f>
        <v>96.57</v>
      </c>
      <c r="X10" s="65"/>
      <c r="Y10" s="65"/>
      <c r="Z10" s="65"/>
      <c r="AA10" s="65"/>
      <c r="AB10" s="65"/>
      <c r="AC10" s="65"/>
      <c r="AD10" s="66">
        <f>データ!R6</f>
        <v>1620</v>
      </c>
      <c r="AE10" s="66"/>
      <c r="AF10" s="66"/>
      <c r="AG10" s="66"/>
      <c r="AH10" s="66"/>
      <c r="AI10" s="66"/>
      <c r="AJ10" s="66"/>
      <c r="AK10" s="2"/>
      <c r="AL10" s="66">
        <f>データ!V6</f>
        <v>12097</v>
      </c>
      <c r="AM10" s="66"/>
      <c r="AN10" s="66"/>
      <c r="AO10" s="66"/>
      <c r="AP10" s="66"/>
      <c r="AQ10" s="66"/>
      <c r="AR10" s="66"/>
      <c r="AS10" s="66"/>
      <c r="AT10" s="65">
        <f>データ!W6</f>
        <v>3.31</v>
      </c>
      <c r="AU10" s="65"/>
      <c r="AV10" s="65"/>
      <c r="AW10" s="65"/>
      <c r="AX10" s="65"/>
      <c r="AY10" s="65"/>
      <c r="AZ10" s="65"/>
      <c r="BA10" s="65"/>
      <c r="BB10" s="65">
        <f>データ!X6</f>
        <v>3654.68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1X3dGP5LCBH4h427/gvVukRMvnTVn20KdHrLqxxK87C1FtpzfuUMfSWJeRztZbltm0TgQGyesPmZgTpMFsjPIg==" saltValue="aWtexZP9qIExdrNgM9Fxm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2">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2">
      <c r="A6" s="27" t="s">
        <v>110</v>
      </c>
      <c r="B6" s="32">
        <f>B7</f>
        <v>2017</v>
      </c>
      <c r="C6" s="32">
        <f t="shared" ref="C6:X6" si="3">C7</f>
        <v>232122</v>
      </c>
      <c r="D6" s="32">
        <f t="shared" si="3"/>
        <v>47</v>
      </c>
      <c r="E6" s="32">
        <f t="shared" si="3"/>
        <v>17</v>
      </c>
      <c r="F6" s="32">
        <f t="shared" si="3"/>
        <v>4</v>
      </c>
      <c r="G6" s="32">
        <f t="shared" si="3"/>
        <v>0</v>
      </c>
      <c r="H6" s="32" t="str">
        <f t="shared" si="3"/>
        <v>愛知県　安城市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6.41</v>
      </c>
      <c r="Q6" s="33">
        <f t="shared" si="3"/>
        <v>96.57</v>
      </c>
      <c r="R6" s="33">
        <f t="shared" si="3"/>
        <v>1620</v>
      </c>
      <c r="S6" s="33">
        <f t="shared" si="3"/>
        <v>188071</v>
      </c>
      <c r="T6" s="33">
        <f t="shared" si="3"/>
        <v>86.05</v>
      </c>
      <c r="U6" s="33">
        <f t="shared" si="3"/>
        <v>2185.6</v>
      </c>
      <c r="V6" s="33">
        <f t="shared" si="3"/>
        <v>12097</v>
      </c>
      <c r="W6" s="33">
        <f t="shared" si="3"/>
        <v>3.31</v>
      </c>
      <c r="X6" s="33">
        <f t="shared" si="3"/>
        <v>3654.68</v>
      </c>
      <c r="Y6" s="34">
        <f>IF(Y7="",NA(),Y7)</f>
        <v>85.23</v>
      </c>
      <c r="Z6" s="34">
        <f t="shared" ref="Z6:AH6" si="4">IF(Z7="",NA(),Z7)</f>
        <v>85.32</v>
      </c>
      <c r="AA6" s="34">
        <f t="shared" si="4"/>
        <v>88.25</v>
      </c>
      <c r="AB6" s="34">
        <f t="shared" si="4"/>
        <v>84.24</v>
      </c>
      <c r="AC6" s="34">
        <f t="shared" si="4"/>
        <v>83.6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1244.1300000000001</v>
      </c>
      <c r="BG6" s="34">
        <f t="shared" ref="BG6:BO6" si="7">IF(BG7="",NA(),BG7)</f>
        <v>1089.04</v>
      </c>
      <c r="BH6" s="34">
        <f t="shared" si="7"/>
        <v>915.32</v>
      </c>
      <c r="BI6" s="34">
        <f t="shared" si="7"/>
        <v>888.21</v>
      </c>
      <c r="BJ6" s="34">
        <f t="shared" si="7"/>
        <v>794.92</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60.42</v>
      </c>
      <c r="BR6" s="34">
        <f t="shared" ref="BR6:BZ6" si="8">IF(BR7="",NA(),BR7)</f>
        <v>61.92</v>
      </c>
      <c r="BS6" s="34">
        <f t="shared" si="8"/>
        <v>62.34</v>
      </c>
      <c r="BT6" s="34">
        <f t="shared" si="8"/>
        <v>62.39</v>
      </c>
      <c r="BU6" s="34">
        <f t="shared" si="8"/>
        <v>64.45</v>
      </c>
      <c r="BV6" s="34">
        <f t="shared" si="8"/>
        <v>64.63</v>
      </c>
      <c r="BW6" s="34">
        <f t="shared" si="8"/>
        <v>66.56</v>
      </c>
      <c r="BX6" s="34">
        <f t="shared" si="8"/>
        <v>66.22</v>
      </c>
      <c r="BY6" s="34">
        <f t="shared" si="8"/>
        <v>69.87</v>
      </c>
      <c r="BZ6" s="34">
        <f t="shared" si="8"/>
        <v>74.3</v>
      </c>
      <c r="CA6" s="33" t="str">
        <f>IF(CA7="","",IF(CA7="-","【-】","【"&amp;SUBSTITUTE(TEXT(CA7,"#,##0.00"),"-","△")&amp;"】"))</f>
        <v>【75.58】</v>
      </c>
      <c r="CB6" s="34">
        <f>IF(CB7="",NA(),CB7)</f>
        <v>156.29</v>
      </c>
      <c r="CC6" s="34">
        <f t="shared" ref="CC6:CK6" si="9">IF(CC7="",NA(),CC7)</f>
        <v>156.24</v>
      </c>
      <c r="CD6" s="34">
        <f t="shared" si="9"/>
        <v>155.82</v>
      </c>
      <c r="CE6" s="34">
        <f t="shared" si="9"/>
        <v>155.65</v>
      </c>
      <c r="CF6" s="34">
        <f t="shared" si="9"/>
        <v>150</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77.510000000000005</v>
      </c>
      <c r="CY6" s="34">
        <f t="shared" ref="CY6:DG6" si="11">IF(CY7="",NA(),CY7)</f>
        <v>79.900000000000006</v>
      </c>
      <c r="CZ6" s="34">
        <f t="shared" si="11"/>
        <v>82.03</v>
      </c>
      <c r="DA6" s="34">
        <f t="shared" si="11"/>
        <v>81.84</v>
      </c>
      <c r="DB6" s="34">
        <f t="shared" si="11"/>
        <v>80.8</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2">
      <c r="A7" s="27"/>
      <c r="B7" s="36">
        <v>2017</v>
      </c>
      <c r="C7" s="36">
        <v>232122</v>
      </c>
      <c r="D7" s="36">
        <v>47</v>
      </c>
      <c r="E7" s="36">
        <v>17</v>
      </c>
      <c r="F7" s="36">
        <v>4</v>
      </c>
      <c r="G7" s="36">
        <v>0</v>
      </c>
      <c r="H7" s="36" t="s">
        <v>111</v>
      </c>
      <c r="I7" s="36" t="s">
        <v>112</v>
      </c>
      <c r="J7" s="36" t="s">
        <v>113</v>
      </c>
      <c r="K7" s="36" t="s">
        <v>114</v>
      </c>
      <c r="L7" s="36" t="s">
        <v>115</v>
      </c>
      <c r="M7" s="36" t="s">
        <v>116</v>
      </c>
      <c r="N7" s="37" t="s">
        <v>117</v>
      </c>
      <c r="O7" s="37" t="s">
        <v>118</v>
      </c>
      <c r="P7" s="37">
        <v>6.41</v>
      </c>
      <c r="Q7" s="37">
        <v>96.57</v>
      </c>
      <c r="R7" s="37">
        <v>1620</v>
      </c>
      <c r="S7" s="37">
        <v>188071</v>
      </c>
      <c r="T7" s="37">
        <v>86.05</v>
      </c>
      <c r="U7" s="37">
        <v>2185.6</v>
      </c>
      <c r="V7" s="37">
        <v>12097</v>
      </c>
      <c r="W7" s="37">
        <v>3.31</v>
      </c>
      <c r="X7" s="37">
        <v>3654.68</v>
      </c>
      <c r="Y7" s="37">
        <v>85.23</v>
      </c>
      <c r="Z7" s="37">
        <v>85.32</v>
      </c>
      <c r="AA7" s="37">
        <v>88.25</v>
      </c>
      <c r="AB7" s="37">
        <v>84.24</v>
      </c>
      <c r="AC7" s="37">
        <v>83.6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1244.1300000000001</v>
      </c>
      <c r="BG7" s="37">
        <v>1089.04</v>
      </c>
      <c r="BH7" s="37">
        <v>915.32</v>
      </c>
      <c r="BI7" s="37">
        <v>888.21</v>
      </c>
      <c r="BJ7" s="37">
        <v>794.92</v>
      </c>
      <c r="BK7" s="37">
        <v>1569.13</v>
      </c>
      <c r="BL7" s="37">
        <v>1436</v>
      </c>
      <c r="BM7" s="37">
        <v>1434.89</v>
      </c>
      <c r="BN7" s="37">
        <v>1298.9100000000001</v>
      </c>
      <c r="BO7" s="37">
        <v>1243.71</v>
      </c>
      <c r="BP7" s="37">
        <v>1225.44</v>
      </c>
      <c r="BQ7" s="37">
        <v>60.42</v>
      </c>
      <c r="BR7" s="37">
        <v>61.92</v>
      </c>
      <c r="BS7" s="37">
        <v>62.34</v>
      </c>
      <c r="BT7" s="37">
        <v>62.39</v>
      </c>
      <c r="BU7" s="37">
        <v>64.45</v>
      </c>
      <c r="BV7" s="37">
        <v>64.63</v>
      </c>
      <c r="BW7" s="37">
        <v>66.56</v>
      </c>
      <c r="BX7" s="37">
        <v>66.22</v>
      </c>
      <c r="BY7" s="37">
        <v>69.87</v>
      </c>
      <c r="BZ7" s="37">
        <v>74.3</v>
      </c>
      <c r="CA7" s="37">
        <v>75.58</v>
      </c>
      <c r="CB7" s="37">
        <v>156.29</v>
      </c>
      <c r="CC7" s="37">
        <v>156.24</v>
      </c>
      <c r="CD7" s="37">
        <v>155.82</v>
      </c>
      <c r="CE7" s="37">
        <v>155.65</v>
      </c>
      <c r="CF7" s="37">
        <v>150</v>
      </c>
      <c r="CG7" s="37">
        <v>245.75</v>
      </c>
      <c r="CH7" s="37">
        <v>244.29</v>
      </c>
      <c r="CI7" s="37">
        <v>246.72</v>
      </c>
      <c r="CJ7" s="37">
        <v>234.96</v>
      </c>
      <c r="CK7" s="37">
        <v>221.81</v>
      </c>
      <c r="CL7" s="37">
        <v>215.23</v>
      </c>
      <c r="CM7" s="37" t="s">
        <v>117</v>
      </c>
      <c r="CN7" s="37" t="s">
        <v>117</v>
      </c>
      <c r="CO7" s="37" t="s">
        <v>117</v>
      </c>
      <c r="CP7" s="37" t="s">
        <v>117</v>
      </c>
      <c r="CQ7" s="37" t="s">
        <v>117</v>
      </c>
      <c r="CR7" s="37">
        <v>43.65</v>
      </c>
      <c r="CS7" s="37">
        <v>43.58</v>
      </c>
      <c r="CT7" s="37">
        <v>41.35</v>
      </c>
      <c r="CU7" s="37">
        <v>42.9</v>
      </c>
      <c r="CV7" s="37">
        <v>43.36</v>
      </c>
      <c r="CW7" s="37">
        <v>42.66</v>
      </c>
      <c r="CX7" s="37">
        <v>77.510000000000005</v>
      </c>
      <c r="CY7" s="37">
        <v>79.900000000000006</v>
      </c>
      <c r="CZ7" s="37">
        <v>82.03</v>
      </c>
      <c r="DA7" s="37">
        <v>81.84</v>
      </c>
      <c r="DB7" s="37">
        <v>80.8</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榎本　有華</cp:lastModifiedBy>
  <cp:lastPrinted>2019-01-23T01:06:56Z</cp:lastPrinted>
  <dcterms:created xsi:type="dcterms:W3CDTF">2018-12-03T09:15:05Z</dcterms:created>
  <dcterms:modified xsi:type="dcterms:W3CDTF">2019-02-06T01:14:53Z</dcterms:modified>
  <cp:category/>
</cp:coreProperties>
</file>