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　施設管理係\04自動車駐車場\34 公営企業\H30公営企業\310206_【公営企業に係る「経営比較分析表」の分析等の確認について_20190206】\08駐車場(安城市修正済)\"/>
    </mc:Choice>
  </mc:AlternateContent>
  <workbookProtection workbookAlgorithmName="SHA-512" workbookHashValue="F12TPsNrRMvZUrwM2s40aho3ZDAgqGmBcT9N2fkPooggFIhSxQSNP8KAaPQqeodlhpULarC2ej61UsRRoZ9YYg==" workbookSaltValue="3FTJY3rcn2AfA7KhqNI0rA==" workbookSpinCount="100000" lockStructure="1"/>
  <bookViews>
    <workbookView xWindow="0" yWindow="0" windowWidth="20496" windowHeight="7536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BG30" i="4"/>
  <c r="KO30" i="4"/>
  <c r="HP76" i="4"/>
  <c r="BG51" i="4"/>
  <c r="FX30" i="4"/>
  <c r="AV76" i="4"/>
  <c r="KO51" i="4"/>
  <c r="LE76" i="4"/>
  <c r="FX51" i="4"/>
  <c r="HA76" i="4"/>
  <c r="AN51" i="4"/>
  <c r="FE30" i="4"/>
  <c r="KP76" i="4"/>
  <c r="FE51" i="4"/>
  <c r="AN30" i="4"/>
  <c r="AG76" i="4"/>
  <c r="JV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<sst xmlns="http://schemas.openxmlformats.org/spreadsheetml/2006/main" count="287" uniqueCount="151">
  <si>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</si>
  <si>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</si>
  <si>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</si>
  <si>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</si>
  <si>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</si>
  <si>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</si>
  <si>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</si>
  <si>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</si>
  <si>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</si>
  <si>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</si>
  <si>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</si>
  <si>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</si>
  <si>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</si>
  <si>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</si>
  <si>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</si>
  <si>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</si>
  <si>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</si>
  <si>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</si>
  <si>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</si>
  <si>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</si>
  <si>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</si>
  <si>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</si>
  <si>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</si>
  <si>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</si>
  <si>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</si>
  <si>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</si>
  <si>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</si>
  <si>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</si>
  <si>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</si>
  <si>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</si>
  <si>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</si>
  <si>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</si>
  <si>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</si>
  <si>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</si>
  <si>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</si>
  <si>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</si>
  <si>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</si>
  <si>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</si>
  <si>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</si>
  <si>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</si>
  <si>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</si>
  <si>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</si>
  <si>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</si>
  <si>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</si>
  <si>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</si>
  <si>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</si>
  <si>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</si>
  <si>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</si>
  <si>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</si>
  <si>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</si>
  <si>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</si>
  <si>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</si>
  <si>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</si>
  <si>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</si>
  <si>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</si>
  <si>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</si>
  <si>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</si>
  <si>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</si>
  <si>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</si>
  <si>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</si>
  <si>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</si>
  <si>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</si>
  <si>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</si>
  <si>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</si>
  <si>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</si>
  <si>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</si>
  <si>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</si>
  <si>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</si>
  <si>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</si>
  <si>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</si>
  <si>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</si>
  <si>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</si>
  <si>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</si>
  <si>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</si>
  <si>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</si>
  <si>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</si>
  <si>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</si>
  <si>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</si>
  <si>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</si>
  <si>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</si>
  <si>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</si>
  <si>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</si>
  <si>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</si>
  <si>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</si>
  <si>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</si>
  <si>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</si>
  <si>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</si>
  <si>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</si>
  <si>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</si>
  <si>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</si>
  <si>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</si>
  <si>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</si>
  <si>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</si>
  <si>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</si>
  <si>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</si>
  <si>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</si>
  <si>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</si>
  <si>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</si>
  <si>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</si>
  <si>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</si>
  <si>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</si>
  <si>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</si>
  <si>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</si>
  <si>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</si>
  <si>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</si>
  <si>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</si>
  <si>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</si>
  <si>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</si>
  <si>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</si>
  <si>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</si>
  <si>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</si>
  <si>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</si>
  <si>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</si>
  <si>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</si>
  <si>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</si>
  <si>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</si>
  <si>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</si>
  <si>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</si>
  <si>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</si>
  <si>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</si>
  <si>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</si>
  <si>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</si>
  <si>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</si>
  <si>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</si>
  <si>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</si>
  <si>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</si>
  <si>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</si>
  <si>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</si>
  <si>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</si>
  <si>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</si>
  <si>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</si>
  <si>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</si>
  <si>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</si>
  <si>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</si>
  <si>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</si>
  <si>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</si>
  <si>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</si>
  <si>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</si>
  <si>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</si>
  <si>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</si>
  <si>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</si>
  <si>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</si>
  <si>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</si>
  <si>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</si>
  <si>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</si>
  <si>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</si>
  <si>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</si>
  <si>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H26に改修工事を行った際に企業債を発行し、以降毎年償還している。H36に償還を完了する予定である。⑩企業債残高対料金収入比率について、H26に償還開始のため平均値より大幅に高くなっているが、償還計画に基づき計画的な地方債償還を行い、地方債残高は年々減少していく見込みである。また、地方公営企業法を適用していないため、⑥有形固定資産減価償却率、⑨累積欠損金比率について「該当なし」となっている。なお、細かな施設の更新や修繕は今後必要に応じて行っていく。
</t>
    <rPh sb="61" eb="63">
      <t>ヒリツ</t>
    </rPh>
    <rPh sb="74" eb="76">
      <t>カイシ</t>
    </rPh>
    <rPh sb="170" eb="171">
      <t>リツ</t>
    </rPh>
    <phoneticPr fontId="15"/>
  </si>
  <si>
    <t>時間貸・定期貸併用駐車場であり、定期利用が多い（７６台の駐車区画の内６０台が定期利用枠）ため、１台あたりの駐車時間が長く１日の平均台数が少ない状況となっている。⑪稼働率について、平均値と比べ低くなっているが最近３年は８０％程度の水準である。H26は改修工事の影響により特に低くなっている。市主要駅や商業施設が周辺にあり、利用者の傾向として通勤等によるパーク＆ライドが目的であるため、駐車場としてのニーズはあると考えられる。　</t>
    <rPh sb="103" eb="105">
      <t>サイキン</t>
    </rPh>
    <rPh sb="106" eb="107">
      <t>ネン</t>
    </rPh>
    <rPh sb="111" eb="113">
      <t>テイド</t>
    </rPh>
    <rPh sb="114" eb="116">
      <t>スイジュン</t>
    </rPh>
    <rPh sb="124" eb="126">
      <t>カイシュウ</t>
    </rPh>
    <rPh sb="126" eb="128">
      <t>コウジ</t>
    </rPh>
    <rPh sb="129" eb="131">
      <t>エイキョウ</t>
    </rPh>
    <rPh sb="134" eb="135">
      <t>トク</t>
    </rPh>
    <rPh sb="136" eb="137">
      <t>ヒク</t>
    </rPh>
    <rPh sb="149" eb="151">
      <t>ショウギョウ</t>
    </rPh>
    <rPh sb="151" eb="153">
      <t>シセツ</t>
    </rPh>
    <phoneticPr fontId="5"/>
  </si>
  <si>
    <r>
      <t>時間貸・定期貸併用駐車場であり、定期利用が多く（７６台中６０台が定期利用者枠）、時間貸利用が少ないため、</t>
    </r>
    <r>
      <rPr>
        <sz val="11"/>
        <rFont val="ＭＳ ゴシック"/>
        <family val="3"/>
        <charset val="128"/>
      </rPr>
      <t>①収益的収支比率、④売上高GOP比率及び⑤EBITDAにおいて</t>
    </r>
    <r>
      <rPr>
        <sz val="11"/>
        <color theme="1"/>
        <rFont val="ＭＳ ゴシック"/>
        <family val="3"/>
        <charset val="128"/>
      </rPr>
      <t>平均値を下回っていると考えられる。
また、H25は駐車場改修工事の設計委託を、H26は駐車場改修工事を、H28は精算機器の更新を行い、総費用が多かったため、収益等は例年と比べ大きく下回った。</t>
    </r>
    <rPh sb="53" eb="55">
      <t>シュウエキ</t>
    </rPh>
    <rPh sb="55" eb="56">
      <t>テキ</t>
    </rPh>
    <rPh sb="56" eb="58">
      <t>シュウシ</t>
    </rPh>
    <rPh sb="58" eb="60">
      <t>ヒリツ</t>
    </rPh>
    <rPh sb="62" eb="65">
      <t>ウリアゲダカ</t>
    </rPh>
    <rPh sb="68" eb="70">
      <t>ヒリツ</t>
    </rPh>
    <rPh sb="70" eb="71">
      <t>オヨ</t>
    </rPh>
    <phoneticPr fontId="6"/>
  </si>
  <si>
    <r>
      <t>収益、稼動率ともに平均値より低くなっており、企業債償還金もあるため経営状況は赤字となっている。今後の経営改善化のために、本駐車場については、時間貸利用を増やす方策を検討する必要がある。経営戦略についてはH32</t>
    </r>
    <r>
      <rPr>
        <sz val="11"/>
        <rFont val="ＭＳ ゴシック"/>
        <family val="3"/>
        <charset val="128"/>
      </rPr>
      <t>年度</t>
    </r>
    <r>
      <rPr>
        <sz val="11"/>
        <color theme="1"/>
        <rFont val="ＭＳ ゴシック"/>
        <family val="3"/>
        <charset val="128"/>
      </rPr>
      <t>までに策定予定である。なお、同駐車場について、市全体の施策で市の施設として他用途での利用も検討されている。</t>
    </r>
    <rPh sb="104" eb="10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</si>
</sst>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28.2</c:v>
                </c:pt>
                <c:pt idx="2">
                  <c:v>138</c:v>
                </c:pt>
                <c:pt idx="3">
                  <c:v>38.799999999999997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D15-B6BE-B73AE219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F-4D15-B6BE-B73AE219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2018.3</c:v>
                </c:pt>
                <c:pt idx="2">
                  <c:v>769.2</c:v>
                </c:pt>
                <c:pt idx="3">
                  <c:v>543.1</c:v>
                </c:pt>
                <c:pt idx="4">
                  <c:v>382.2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8-4F24-B1E6-E2E43740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F24-B1E6-E2E43740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738-4F40-855D-6E87EB89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8-4F40-855D-6E87EB89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496-4D9A-A61E-30B67055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6-4D9A-A61E-30B67055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A-466D-B303-0F828E3D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A-466D-B303-0F828E3D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A5D-915C-4D010331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5-4A5D-915C-4D010331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58.5</c:v>
                </c:pt>
                <c:pt idx="1">
                  <c:v>11.5</c:v>
                </c:pt>
                <c:pt idx="2">
                  <c:v>72.400000000000006</c:v>
                </c:pt>
                <c:pt idx="3">
                  <c:v>77.599999999999994</c:v>
                </c:pt>
                <c:pt idx="4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2-4484-B7B8-B3088B67A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2-4484-B7B8-B3088B67A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-66.8</c:v>
                </c:pt>
                <c:pt idx="1">
                  <c:v>-257.39999999999998</c:v>
                </c:pt>
                <c:pt idx="2">
                  <c:v>29</c:v>
                </c:pt>
                <c:pt idx="3">
                  <c:v>-89.1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5-4D8B-899B-8ADE5E5BB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5-4D8B-899B-8ADE5E5BB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-4718</c:v>
                </c:pt>
                <c:pt idx="1">
                  <c:v>-5087</c:v>
                </c:pt>
                <c:pt idx="2">
                  <c:v>1525</c:v>
                </c:pt>
                <c:pt idx="3">
                  <c:v>-5844</c:v>
                </c:pt>
                <c:pt idx="4">
                  <c:v>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8-4319-A3A2-4501445B6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8-4319-A3A2-4501445B6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</row>
    <row r="3" spans="1:382" ht="9.75" customHeight="1" x14ac:dyDescent="0.2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</row>
    <row r="4" spans="1:382" ht="9.75" customHeight="1" x14ac:dyDescent="0.2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42" t="str">
        <f>データ!H6&amp;"　"&amp;データ!I6</f>
        <v>愛知県安城市　安城駅東駐車場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35" t="s">
        <v>2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7"/>
      <c r="CF7" s="135" t="s">
        <v>3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7"/>
      <c r="DU7" s="143" t="s">
        <v>4</v>
      </c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38" t="s">
        <v>5</v>
      </c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8" t="s">
        <v>6</v>
      </c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 t="s">
        <v>7</v>
      </c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 t="s">
        <v>8</v>
      </c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5" t="str">
        <f>データ!J7</f>
        <v>法非適用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5" t="str">
        <f>データ!K7</f>
        <v>駐車場整備事業</v>
      </c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7"/>
      <c r="CF8" s="125" t="str">
        <f>データ!L7</f>
        <v>-</v>
      </c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7"/>
      <c r="DU8" s="129" t="str">
        <f>データ!M7</f>
        <v>Ａ３Ｂ１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 t="str">
        <f>データ!N7</f>
        <v>非設置</v>
      </c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9" t="str">
        <f>データ!S7</f>
        <v>駅</v>
      </c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 t="str">
        <f>データ!T7</f>
        <v>無</v>
      </c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8">
        <f>データ!U7</f>
        <v>1933</v>
      </c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3"/>
      <c r="ND8" s="133" t="s">
        <v>10</v>
      </c>
      <c r="NE8" s="13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  <c r="AQ9" s="135" t="s">
        <v>13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7"/>
      <c r="CF9" s="135" t="s">
        <v>14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7"/>
      <c r="DU9" s="138" t="s">
        <v>15</v>
      </c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8" t="s">
        <v>16</v>
      </c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 t="s">
        <v>17</v>
      </c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 t="s">
        <v>18</v>
      </c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3"/>
      <c r="ND9" s="139" t="s">
        <v>19</v>
      </c>
      <c r="NE9" s="14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9" t="str">
        <f>データ!O7</f>
        <v>該当数値なし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1"/>
      <c r="AQ10" s="122" t="s">
        <v>137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4"/>
      <c r="CF10" s="125" t="str">
        <f>データ!Q7</f>
        <v>広場式</v>
      </c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7"/>
      <c r="DU10" s="128">
        <f>データ!R7</f>
        <v>39</v>
      </c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8">
        <f>データ!V7</f>
        <v>76</v>
      </c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>
        <f>データ!W7</f>
        <v>140</v>
      </c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9" t="str">
        <f>データ!X7</f>
        <v>代行制</v>
      </c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2"/>
      <c r="ND10" s="130" t="s">
        <v>21</v>
      </c>
      <c r="NE10" s="118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1" t="s">
        <v>23</v>
      </c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149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63.9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28.2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38.799999999999997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95.1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58.5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72.400000000000006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77.599999999999994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81.599999999999994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5" t="s">
        <v>147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118"/>
      <c r="JA35" s="118"/>
      <c r="JB35" s="118"/>
      <c r="JC35" s="11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118"/>
      <c r="JO35" s="118"/>
      <c r="JP35" s="118"/>
      <c r="JQ35" s="11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118"/>
      <c r="KC35" s="118"/>
      <c r="KD35" s="118"/>
      <c r="KE35" s="11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118"/>
      <c r="KQ35" s="118"/>
      <c r="KR35" s="118"/>
      <c r="KS35" s="11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118"/>
      <c r="LE35" s="118"/>
      <c r="LF35" s="118"/>
      <c r="LG35" s="11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118"/>
      <c r="LS35" s="118"/>
      <c r="LT35" s="118"/>
      <c r="LU35" s="11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8"/>
      <c r="MF35" s="118"/>
      <c r="MG35" s="118"/>
      <c r="MH35" s="118"/>
      <c r="MI35" s="118"/>
      <c r="MJ35" s="118"/>
      <c r="MK35" s="118"/>
      <c r="ML35" s="118"/>
      <c r="MM35" s="118"/>
      <c r="MN35" s="118"/>
      <c r="MO35" s="118"/>
      <c r="MP35" s="118"/>
      <c r="MQ35" s="118"/>
      <c r="MR35" s="118"/>
      <c r="MS35" s="118"/>
      <c r="MT35" s="118"/>
      <c r="MU35" s="118"/>
      <c r="MV35" s="118"/>
      <c r="MW35" s="16"/>
      <c r="MX35" s="16"/>
      <c r="MY35" s="16"/>
      <c r="MZ35" s="16"/>
      <c r="NA35" s="16"/>
      <c r="NB35" s="17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148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-66.8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-257.39999999999998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-89.1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-4718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-5087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1525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-5844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4080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150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122282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1537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2018.3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769.2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543.1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382.2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5ZUuKtez8Ly94IzAjxNPY4LgAGr0/Cm0oG3Mbdjll9wkJSNOpB6AaEbbHmi2yCAhf3Danm2ilF+pfeS2cH9bg==" saltValue="XbWP88tqWwRW5GJJ9F1MN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72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73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74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75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76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77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78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79</v>
      </c>
      <c r="CN4" s="153" t="s">
        <v>80</v>
      </c>
      <c r="CO4" s="144" t="s">
        <v>81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82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83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2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110</v>
      </c>
      <c r="AL5" s="59" t="s">
        <v>101</v>
      </c>
      <c r="AM5" s="59" t="s">
        <v>102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111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112</v>
      </c>
      <c r="BI5" s="59" t="s">
        <v>113</v>
      </c>
      <c r="BJ5" s="59" t="s">
        <v>114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115</v>
      </c>
      <c r="BT5" s="59" t="s">
        <v>102</v>
      </c>
      <c r="BU5" s="59" t="s">
        <v>114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116</v>
      </c>
      <c r="CC5" s="59" t="s">
        <v>117</v>
      </c>
      <c r="CD5" s="59" t="s">
        <v>101</v>
      </c>
      <c r="CE5" s="59" t="s">
        <v>118</v>
      </c>
      <c r="CF5" s="59" t="s">
        <v>119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4"/>
      <c r="CN5" s="154"/>
      <c r="CO5" s="59" t="s">
        <v>120</v>
      </c>
      <c r="CP5" s="59" t="s">
        <v>100</v>
      </c>
      <c r="CQ5" s="59" t="s">
        <v>101</v>
      </c>
      <c r="CR5" s="59" t="s">
        <v>102</v>
      </c>
      <c r="CS5" s="59" t="s">
        <v>119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101</v>
      </c>
      <c r="DC5" s="59" t="s">
        <v>121</v>
      </c>
      <c r="DD5" s="59" t="s">
        <v>122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100</v>
      </c>
      <c r="DM5" s="59" t="s">
        <v>101</v>
      </c>
      <c r="DN5" s="59" t="s">
        <v>123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2">
      <c r="A6" s="49" t="s">
        <v>124</v>
      </c>
      <c r="B6" s="60">
        <f>B8</f>
        <v>2017</v>
      </c>
      <c r="C6" s="60">
        <f t="shared" ref="C6:X6" si="1">C8</f>
        <v>232122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愛知県安城市</v>
      </c>
      <c r="I6" s="60" t="str">
        <f t="shared" si="1"/>
        <v>安城駅東駐車場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39</v>
      </c>
      <c r="S6" s="62" t="str">
        <f t="shared" si="1"/>
        <v>駅</v>
      </c>
      <c r="T6" s="62" t="str">
        <f t="shared" si="1"/>
        <v>無</v>
      </c>
      <c r="U6" s="63">
        <f t="shared" si="1"/>
        <v>1933</v>
      </c>
      <c r="V6" s="63">
        <f t="shared" si="1"/>
        <v>76</v>
      </c>
      <c r="W6" s="63">
        <f t="shared" si="1"/>
        <v>140</v>
      </c>
      <c r="X6" s="62" t="str">
        <f t="shared" si="1"/>
        <v>代行制</v>
      </c>
      <c r="Y6" s="64">
        <f>IF(Y8="-",NA(),Y8)</f>
        <v>63.9</v>
      </c>
      <c r="Z6" s="64">
        <f t="shared" ref="Z6:AH6" si="2">IF(Z8="-",NA(),Z8)</f>
        <v>28.2</v>
      </c>
      <c r="AA6" s="64">
        <f t="shared" si="2"/>
        <v>138</v>
      </c>
      <c r="AB6" s="64">
        <f t="shared" si="2"/>
        <v>38.799999999999997</v>
      </c>
      <c r="AC6" s="64">
        <f t="shared" si="2"/>
        <v>95.1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-66.8</v>
      </c>
      <c r="BG6" s="64">
        <f t="shared" ref="BG6:BO6" si="5">IF(BG8="-",NA(),BG8)</f>
        <v>-257.39999999999998</v>
      </c>
      <c r="BH6" s="64">
        <f t="shared" si="5"/>
        <v>29</v>
      </c>
      <c r="BI6" s="64">
        <f t="shared" si="5"/>
        <v>-89.1</v>
      </c>
      <c r="BJ6" s="64">
        <f t="shared" si="5"/>
        <v>50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-4718</v>
      </c>
      <c r="BR6" s="65">
        <f t="shared" ref="BR6:BZ6" si="6">IF(BR8="-",NA(),BR8)</f>
        <v>-5087</v>
      </c>
      <c r="BS6" s="65">
        <f t="shared" si="6"/>
        <v>1525</v>
      </c>
      <c r="BT6" s="65">
        <f t="shared" si="6"/>
        <v>-5844</v>
      </c>
      <c r="BU6" s="65">
        <f t="shared" si="6"/>
        <v>4080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125</v>
      </c>
      <c r="CM6" s="63">
        <f t="shared" ref="CM6:CN6" si="7">CM8</f>
        <v>122282</v>
      </c>
      <c r="CN6" s="63">
        <f t="shared" si="7"/>
        <v>1537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126</v>
      </c>
      <c r="CZ6" s="64">
        <f>IF(CZ8="-",NA(),CZ8)</f>
        <v>0</v>
      </c>
      <c r="DA6" s="64">
        <f t="shared" ref="DA6:DI6" si="8">IF(DA8="-",NA(),DA8)</f>
        <v>2018.3</v>
      </c>
      <c r="DB6" s="64">
        <f t="shared" si="8"/>
        <v>769.2</v>
      </c>
      <c r="DC6" s="64">
        <f t="shared" si="8"/>
        <v>543.1</v>
      </c>
      <c r="DD6" s="64">
        <f t="shared" si="8"/>
        <v>382.2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58.5</v>
      </c>
      <c r="DL6" s="64">
        <f t="shared" ref="DL6:DT6" si="9">IF(DL8="-",NA(),DL8)</f>
        <v>11.5</v>
      </c>
      <c r="DM6" s="64">
        <f t="shared" si="9"/>
        <v>72.400000000000006</v>
      </c>
      <c r="DN6" s="64">
        <f t="shared" si="9"/>
        <v>77.599999999999994</v>
      </c>
      <c r="DO6" s="64">
        <f t="shared" si="9"/>
        <v>81.599999999999994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127</v>
      </c>
      <c r="B7" s="60">
        <f t="shared" ref="B7:X7" si="10">B8</f>
        <v>2017</v>
      </c>
      <c r="C7" s="60">
        <f t="shared" si="10"/>
        <v>232122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愛知県　安城市</v>
      </c>
      <c r="I7" s="60" t="str">
        <f t="shared" si="10"/>
        <v>安城駅東駐車場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39</v>
      </c>
      <c r="S7" s="62" t="str">
        <f t="shared" si="10"/>
        <v>駅</v>
      </c>
      <c r="T7" s="62" t="str">
        <f t="shared" si="10"/>
        <v>無</v>
      </c>
      <c r="U7" s="63">
        <f t="shared" si="10"/>
        <v>1933</v>
      </c>
      <c r="V7" s="63">
        <f t="shared" si="10"/>
        <v>76</v>
      </c>
      <c r="W7" s="63">
        <f t="shared" si="10"/>
        <v>140</v>
      </c>
      <c r="X7" s="62" t="str">
        <f t="shared" si="10"/>
        <v>代行制</v>
      </c>
      <c r="Y7" s="64">
        <f>Y8</f>
        <v>63.9</v>
      </c>
      <c r="Z7" s="64">
        <f t="shared" ref="Z7:AH7" si="11">Z8</f>
        <v>28.2</v>
      </c>
      <c r="AA7" s="64">
        <f t="shared" si="11"/>
        <v>138</v>
      </c>
      <c r="AB7" s="64">
        <f t="shared" si="11"/>
        <v>38.799999999999997</v>
      </c>
      <c r="AC7" s="64">
        <f t="shared" si="11"/>
        <v>95.1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-66.8</v>
      </c>
      <c r="BG7" s="64">
        <f t="shared" ref="BG7:BO7" si="14">BG8</f>
        <v>-257.39999999999998</v>
      </c>
      <c r="BH7" s="64">
        <f t="shared" si="14"/>
        <v>29</v>
      </c>
      <c r="BI7" s="64">
        <f t="shared" si="14"/>
        <v>-89.1</v>
      </c>
      <c r="BJ7" s="64">
        <f t="shared" si="14"/>
        <v>50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-4718</v>
      </c>
      <c r="BR7" s="65">
        <f t="shared" ref="BR7:BZ7" si="15">BR8</f>
        <v>-5087</v>
      </c>
      <c r="BS7" s="65">
        <f t="shared" si="15"/>
        <v>1525</v>
      </c>
      <c r="BT7" s="65">
        <f t="shared" si="15"/>
        <v>-5844</v>
      </c>
      <c r="BU7" s="65">
        <f t="shared" si="15"/>
        <v>4080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128</v>
      </c>
      <c r="CC7" s="64" t="s">
        <v>128</v>
      </c>
      <c r="CD7" s="64" t="s">
        <v>128</v>
      </c>
      <c r="CE7" s="64" t="s">
        <v>128</v>
      </c>
      <c r="CF7" s="64" t="s">
        <v>128</v>
      </c>
      <c r="CG7" s="64" t="s">
        <v>128</v>
      </c>
      <c r="CH7" s="64" t="s">
        <v>128</v>
      </c>
      <c r="CI7" s="64" t="s">
        <v>128</v>
      </c>
      <c r="CJ7" s="64" t="s">
        <v>128</v>
      </c>
      <c r="CK7" s="64" t="s">
        <v>125</v>
      </c>
      <c r="CL7" s="61"/>
      <c r="CM7" s="63">
        <f>CM8</f>
        <v>122282</v>
      </c>
      <c r="CN7" s="63">
        <f>CN8</f>
        <v>1537</v>
      </c>
      <c r="CO7" s="64" t="s">
        <v>128</v>
      </c>
      <c r="CP7" s="64" t="s">
        <v>128</v>
      </c>
      <c r="CQ7" s="64" t="s">
        <v>128</v>
      </c>
      <c r="CR7" s="64" t="s">
        <v>128</v>
      </c>
      <c r="CS7" s="64" t="s">
        <v>128</v>
      </c>
      <c r="CT7" s="64" t="s">
        <v>128</v>
      </c>
      <c r="CU7" s="64" t="s">
        <v>128</v>
      </c>
      <c r="CV7" s="64" t="s">
        <v>128</v>
      </c>
      <c r="CW7" s="64" t="s">
        <v>128</v>
      </c>
      <c r="CX7" s="64" t="s">
        <v>125</v>
      </c>
      <c r="CY7" s="61"/>
      <c r="CZ7" s="64">
        <f>CZ8</f>
        <v>0</v>
      </c>
      <c r="DA7" s="64">
        <f t="shared" ref="DA7:DI7" si="16">DA8</f>
        <v>2018.3</v>
      </c>
      <c r="DB7" s="64">
        <f t="shared" si="16"/>
        <v>769.2</v>
      </c>
      <c r="DC7" s="64">
        <f t="shared" si="16"/>
        <v>543.1</v>
      </c>
      <c r="DD7" s="64">
        <f t="shared" si="16"/>
        <v>382.2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58.5</v>
      </c>
      <c r="DL7" s="64">
        <f t="shared" ref="DL7:DT7" si="17">DL8</f>
        <v>11.5</v>
      </c>
      <c r="DM7" s="64">
        <f t="shared" si="17"/>
        <v>72.400000000000006</v>
      </c>
      <c r="DN7" s="64">
        <f t="shared" si="17"/>
        <v>77.599999999999994</v>
      </c>
      <c r="DO7" s="64">
        <f t="shared" si="17"/>
        <v>81.599999999999994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2">
      <c r="A8" s="49"/>
      <c r="B8" s="67">
        <v>2017</v>
      </c>
      <c r="C8" s="67">
        <v>232122</v>
      </c>
      <c r="D8" s="67">
        <v>47</v>
      </c>
      <c r="E8" s="67">
        <v>14</v>
      </c>
      <c r="F8" s="67">
        <v>0</v>
      </c>
      <c r="G8" s="67">
        <v>3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39</v>
      </c>
      <c r="S8" s="69" t="s">
        <v>139</v>
      </c>
      <c r="T8" s="69" t="s">
        <v>140</v>
      </c>
      <c r="U8" s="70">
        <v>1933</v>
      </c>
      <c r="V8" s="70">
        <v>76</v>
      </c>
      <c r="W8" s="70">
        <v>140</v>
      </c>
      <c r="X8" s="69" t="s">
        <v>141</v>
      </c>
      <c r="Y8" s="71">
        <v>63.9</v>
      </c>
      <c r="Z8" s="71">
        <v>28.2</v>
      </c>
      <c r="AA8" s="71">
        <v>138</v>
      </c>
      <c r="AB8" s="71">
        <v>38.799999999999997</v>
      </c>
      <c r="AC8" s="71">
        <v>95.1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-66.8</v>
      </c>
      <c r="BG8" s="71">
        <v>-257.39999999999998</v>
      </c>
      <c r="BH8" s="71">
        <v>29</v>
      </c>
      <c r="BI8" s="71">
        <v>-89.1</v>
      </c>
      <c r="BJ8" s="71">
        <v>50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-4718</v>
      </c>
      <c r="BR8" s="72">
        <v>-5087</v>
      </c>
      <c r="BS8" s="72">
        <v>1525</v>
      </c>
      <c r="BT8" s="73">
        <v>-5844</v>
      </c>
      <c r="BU8" s="73">
        <v>4080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>
        <v>122282</v>
      </c>
      <c r="CN8" s="70">
        <v>1537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0</v>
      </c>
      <c r="DA8" s="71">
        <v>2018.3</v>
      </c>
      <c r="DB8" s="71">
        <v>769.2</v>
      </c>
      <c r="DC8" s="71">
        <v>543.1</v>
      </c>
      <c r="DD8" s="71">
        <v>382.2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58.5</v>
      </c>
      <c r="DL8" s="71">
        <v>11.5</v>
      </c>
      <c r="DM8" s="71">
        <v>72.400000000000006</v>
      </c>
      <c r="DN8" s="71">
        <v>77.599999999999994</v>
      </c>
      <c r="DO8" s="71">
        <v>81.599999999999994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佐伯 竜史</cp:lastModifiedBy>
  <cp:lastPrinted>2019-02-06T00:24:10Z</cp:lastPrinted>
  <dcterms:created xsi:type="dcterms:W3CDTF">2018-12-07T10:31:20Z</dcterms:created>
  <dcterms:modified xsi:type="dcterms:W3CDTF">2019-02-06T00:24:29Z</dcterms:modified>
  <cp:category/>
</cp:coreProperties>
</file>