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3YBjRYVRdW0gWMOT6tQJ/bEgY8ZPNm3vfPHsmUSrOGN6rZ6Lx3gp5e5cvVk/xbYqhNWQGQP4WhKFhZRPz/N7fw==" workbookSaltValue="5mMnCABkk5XMgYtSuhPwIg=="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BG30" i="4"/>
  <c r="AV76" i="4"/>
  <c r="KO51" i="4"/>
  <c r="LE76" i="4"/>
  <c r="HP76" i="4"/>
  <c r="BG51" i="4"/>
  <c r="FX30" i="4"/>
  <c r="FX51" i="4"/>
  <c r="KO30" i="4"/>
  <c r="KP76" i="4"/>
  <c r="JV30" i="4"/>
  <c r="HA76" i="4"/>
  <c r="AN51" i="4"/>
  <c r="FE30" i="4"/>
  <c r="AN30" i="4"/>
  <c r="AG76" i="4"/>
  <c r="JV51" i="4"/>
  <c r="FE51" i="4"/>
  <c r="JC51" i="4"/>
  <c r="KA76" i="4"/>
  <c r="EL51" i="4"/>
  <c r="JC30" i="4"/>
  <c r="GL76" i="4"/>
  <c r="U51" i="4"/>
  <c r="EL30" i="4"/>
  <c r="U30" i="4"/>
  <c r="R76"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<sst xmlns="http://schemas.openxmlformats.org/spreadsheetml/2006/main" count="287" uniqueCount="143">
  <si>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</si>
  <si>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</si>
  <si>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</si>
  <si>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</si>
  <si>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</si>
  <si>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</si>
  <si>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</si>
  <si>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</si>
  <si>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</si>
  <si>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</si>
  <si>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</si>
  <si>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</si>
  <si>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</si>
  <si>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</si>
  <si>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</si>
  <si>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</si>
  <si>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</si>
  <si>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</si>
  <si>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</si>
  <si>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</si>
  <si>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</si>
  <si>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</si>
  <si>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</si>
  <si>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</si>
  <si>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</si>
  <si>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</si>
  <si>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</si>
  <si>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</si>
  <si>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</si>
  <si>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</si>
  <si>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</si>
  <si>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</si>
  <si>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</si>
  <si>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</si>
  <si>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</si>
  <si>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</si>
  <si>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</si>
  <si>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</si>
  <si>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</si>
  <si>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</si>
  <si>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</si>
  <si>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</si>
  <si>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</si>
  <si>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</si>
  <si>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</si>
  <si>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</si>
  <si>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</si>
  <si>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</si>
  <si>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</si>
  <si>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</si>
  <si>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</si>
  <si>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</si>
  <si>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</si>
  <si>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</si>
  <si>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</si>
  <si>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</si>
  <si>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</si>
  <si>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</si>
  <si>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</si>
  <si>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</si>
  <si>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</si>
  <si>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</si>
  <si>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</si>
  <si>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</si>
  <si>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</si>
  <si>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</si>
  <si>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</si>
  <si>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</si>
  <si>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</si>
  <si>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</si>
  <si>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</si>
  <si>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</si>
  <si>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</si>
  <si>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</si>
  <si>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</si>
  <si>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</si>
  <si>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</si>
  <si>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</si>
  <si>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</si>
  <si>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</si>
  <si>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</si>
  <si>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</si>
  <si>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</si>
  <si>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</si>
  <si>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</si>
  <si>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</si>
  <si>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</si>
  <si>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</si>
  <si>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</si>
  <si>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</si>
  <si>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</si>
  <si>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</si>
  <si>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</si>
  <si>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</si>
  <si>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</si>
  <si>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</si>
  <si>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</si>
  <si>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</si>
  <si>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</si>
  <si>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</si>
  <si>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</si>
  <si>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</si>
  <si>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</si>
  <si>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</si>
  <si>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</si>
  <si>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</si>
  <si>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</si>
  <si>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</si>
  <si>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</si>
  <si>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</si>
  <si>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</si>
  <si>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</si>
  <si>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</si>
  <si>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</si>
  <si>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</si>
  <si>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</si>
  <si>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</si>
  <si>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</si>
  <si>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</si>
  <si>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</si>
  <si>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</si>
  <si>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</si>
  <si>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安城駅西駐車場（東棟）</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</si>
  <si>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</si>
  <si>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</si>
  <si>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</si>
  <si>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</si>
  <si>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</si>
  <si>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</si>
  <si>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</si>
  <si>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</si>
  <si>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</si>
  <si>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</si>
  <si>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</si>
  <si>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</si>
  <si>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</si>
  <si>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</si>
  <si>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</si>
  <si>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</si>
  <si>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H24に壁面工事を行った際に企業債を発行し、以降毎年償還している。H34に償還を完了する予定である。⑩企業債残高対料金収入比率について、償還計画に基づき計画的な地方債償還を行い、地方債残高は年々減少していく見込みである。また、地方公営企業法を適用していないため、⑥有形固定資産減価償却率、⑨累積欠損金比率について「該当なし」となっている。なお、細かな施設の更新や修繕は今後必要に応じて行っていく。
</t>
    <rPh sb="12" eb="13">
      <t>サイ</t>
    </rPh>
    <rPh sb="22" eb="24">
      <t>イコウ</t>
    </rPh>
    <rPh sb="24" eb="26">
      <t>マイトシ</t>
    </rPh>
    <rPh sb="26" eb="28">
      <t>ショウカン</t>
    </rPh>
    <rPh sb="61" eb="63">
      <t>ヒリツ</t>
    </rPh>
    <rPh sb="142" eb="143">
      <t>リツ</t>
    </rPh>
    <phoneticPr fontId="5"/>
  </si>
  <si>
    <t>時間貸・定期貸併用駐車場であるため、１台あたりの駐車時間が長く、１日の平均台数が少ない状況となっている。⑪稼働率について、平均値と比べ低くなっているが、７５％程度で推移している。市主要駅が周辺にあり、利用者の傾向として通勤等によるパーク＆ライドが目的であるため、駐車場としてのニーズはあると考えられる。</t>
    <rPh sb="79" eb="81">
      <t>テイド</t>
    </rPh>
    <rPh sb="82" eb="84">
      <t>スイイ</t>
    </rPh>
    <phoneticPr fontId="5"/>
  </si>
  <si>
    <t>駐車場の規模が大きく、パーク＆ライド利用や近隣商店利用が目的の利用者が多く、平均より収益性が高い。①収益的収支比率、④売上高GOP比率及び⑤EBITDAについて、H28に照明のLED取替工事を、H29に精算機器の更新を行い、総費用が多かったため減少している。</t>
    <rPh sb="101" eb="103">
      <t>セイサン</t>
    </rPh>
    <rPh sb="103" eb="105">
      <t>キキ</t>
    </rPh>
    <rPh sb="106" eb="108">
      <t>コウシン</t>
    </rPh>
    <rPh sb="109" eb="110">
      <t>オコナ</t>
    </rPh>
    <rPh sb="112" eb="113">
      <t>ソウ</t>
    </rPh>
    <rPh sb="113" eb="115">
      <t>ヒヨウ</t>
    </rPh>
    <rPh sb="116" eb="117">
      <t>オオ</t>
    </rPh>
    <rPh sb="122" eb="124">
      <t>ゲンショウ</t>
    </rPh>
    <phoneticPr fontId="5"/>
  </si>
  <si>
    <r>
      <t>収益等は平均値より低い部分が見受けられるものの、他会計補助金等に頼ることなく概ね黒字経営を続けられている。本駐車場は、本市が管理する中で最も規模が大きく、高い収益性がある。稼働率は平均を下回るが、パーク＆ライドによる長時間利用を目的としているためであり、需要が多いため、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までに策定予定である。なお、本駐車場については、市の区画整理事業区内であり、市全体の施策の中で市の施設として他用途での利用を検討していく方針である。</t>
    </r>
    <rPh sb="166" eb="168">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</si>
</sst>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325.5</c:v>
                </c:pt>
                <c:pt idx="1">
                  <c:v>307.10000000000002</c:v>
                </c:pt>
                <c:pt idx="2">
                  <c:v>355.1</c:v>
                </c:pt>
                <c:pt idx="3">
                  <c:v>207.8</c:v>
                </c:pt>
                <c:pt idx="4">
                  <c:v>159.80000000000001</c:v>
                </c:pt>
              </c:numCache>
            </c:numRef>
          </c:val>
          <c:extLst>
            <c:ext xmlns:c16="http://schemas.microsoft.com/office/drawing/2014/chart" uri="{C3380CC4-5D6E-409C-BE32-E72D297353CC}">
              <c16:uniqueId val="{00000000-CD50-40BA-8724-D0AB7454B7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CD50-40BA-8724-D0AB7454B7C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10.7</c:v>
                </c:pt>
                <c:pt idx="1">
                  <c:v>7.7</c:v>
                </c:pt>
                <c:pt idx="2">
                  <c:v>7.2</c:v>
                </c:pt>
                <c:pt idx="3">
                  <c:v>5.9</c:v>
                </c:pt>
                <c:pt idx="4">
                  <c:v>2.4</c:v>
                </c:pt>
              </c:numCache>
            </c:numRef>
          </c:val>
          <c:extLst>
            <c:ext xmlns:c16="http://schemas.microsoft.com/office/drawing/2014/chart" uri="{C3380CC4-5D6E-409C-BE32-E72D297353CC}">
              <c16:uniqueId val="{00000000-079D-4479-AA5C-E8C452B3DC0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079D-4479-AA5C-E8C452B3DC06}"/>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67D-42A7-BBF4-46A2B8C56F8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7D-42A7-BBF4-46A2B8C56F8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068B-4401-8F20-7DE24199304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68B-4401-8F20-7DE241993041}"/>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E9-4D25-9D60-59D54AFD40F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0CE9-4D25-9D60-59D54AFD40F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94-461F-99AD-0F8BB7BA896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A794-461F-99AD-0F8BB7BA896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66.8</c:v>
                </c:pt>
                <c:pt idx="1">
                  <c:v>77</c:v>
                </c:pt>
                <c:pt idx="2">
                  <c:v>70.3</c:v>
                </c:pt>
                <c:pt idx="3">
                  <c:v>73.900000000000006</c:v>
                </c:pt>
                <c:pt idx="4">
                  <c:v>86.4</c:v>
                </c:pt>
              </c:numCache>
            </c:numRef>
          </c:val>
          <c:extLst>
            <c:ext xmlns:c16="http://schemas.microsoft.com/office/drawing/2014/chart" uri="{C3380CC4-5D6E-409C-BE32-E72D297353CC}">
              <c16:uniqueId val="{00000000-B04A-4856-98F9-46BF1723675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B04A-4856-98F9-46BF1723675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68.099999999999994</c:v>
                </c:pt>
                <c:pt idx="1">
                  <c:v>68.400000000000006</c:v>
                </c:pt>
                <c:pt idx="2">
                  <c:v>72.599999999999994</c:v>
                </c:pt>
                <c:pt idx="3">
                  <c:v>52.9</c:v>
                </c:pt>
                <c:pt idx="4">
                  <c:v>38.4</c:v>
                </c:pt>
              </c:numCache>
            </c:numRef>
          </c:val>
          <c:extLst>
            <c:ext xmlns:c16="http://schemas.microsoft.com/office/drawing/2014/chart" uri="{C3380CC4-5D6E-409C-BE32-E72D297353CC}">
              <c16:uniqueId val="{00000000-E876-4104-BF83-4AEE9BB6D22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E876-4104-BF83-4AEE9BB6D22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47030</c:v>
                </c:pt>
                <c:pt idx="1">
                  <c:v>55502</c:v>
                </c:pt>
                <c:pt idx="2">
                  <c:v>55815</c:v>
                </c:pt>
                <c:pt idx="3">
                  <c:v>42015</c:v>
                </c:pt>
                <c:pt idx="4">
                  <c:v>31544</c:v>
                </c:pt>
              </c:numCache>
            </c:numRef>
          </c:val>
          <c:extLst>
            <c:ext xmlns:c16="http://schemas.microsoft.com/office/drawing/2014/chart" uri="{C3380CC4-5D6E-409C-BE32-E72D297353CC}">
              <c16:uniqueId val="{00000000-97CF-4FE5-BA2A-E9090002E90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97CF-4FE5-BA2A-E9090002E90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安城駅西駐車場（東棟）</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10604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391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325.5</v>
      </c>
      <c r="V31" s="110"/>
      <c r="W31" s="110"/>
      <c r="X31" s="110"/>
      <c r="Y31" s="110"/>
      <c r="Z31" s="110"/>
      <c r="AA31" s="110"/>
      <c r="AB31" s="110"/>
      <c r="AC31" s="110"/>
      <c r="AD31" s="110"/>
      <c r="AE31" s="110"/>
      <c r="AF31" s="110"/>
      <c r="AG31" s="110"/>
      <c r="AH31" s="110"/>
      <c r="AI31" s="110"/>
      <c r="AJ31" s="110"/>
      <c r="AK31" s="110"/>
      <c r="AL31" s="110"/>
      <c r="AM31" s="110"/>
      <c r="AN31" s="110">
        <f>データ!Z7</f>
        <v>307.10000000000002</v>
      </c>
      <c r="AO31" s="110"/>
      <c r="AP31" s="110"/>
      <c r="AQ31" s="110"/>
      <c r="AR31" s="110"/>
      <c r="AS31" s="110"/>
      <c r="AT31" s="110"/>
      <c r="AU31" s="110"/>
      <c r="AV31" s="110"/>
      <c r="AW31" s="110"/>
      <c r="AX31" s="110"/>
      <c r="AY31" s="110"/>
      <c r="AZ31" s="110"/>
      <c r="BA31" s="110"/>
      <c r="BB31" s="110"/>
      <c r="BC31" s="110"/>
      <c r="BD31" s="110"/>
      <c r="BE31" s="110"/>
      <c r="BF31" s="110"/>
      <c r="BG31" s="110">
        <f>データ!AA7</f>
        <v>355.1</v>
      </c>
      <c r="BH31" s="110"/>
      <c r="BI31" s="110"/>
      <c r="BJ31" s="110"/>
      <c r="BK31" s="110"/>
      <c r="BL31" s="110"/>
      <c r="BM31" s="110"/>
      <c r="BN31" s="110"/>
      <c r="BO31" s="110"/>
      <c r="BP31" s="110"/>
      <c r="BQ31" s="110"/>
      <c r="BR31" s="110"/>
      <c r="BS31" s="110"/>
      <c r="BT31" s="110"/>
      <c r="BU31" s="110"/>
      <c r="BV31" s="110"/>
      <c r="BW31" s="110"/>
      <c r="BX31" s="110"/>
      <c r="BY31" s="110"/>
      <c r="BZ31" s="110">
        <f>データ!AB7</f>
        <v>207.8</v>
      </c>
      <c r="CA31" s="110"/>
      <c r="CB31" s="110"/>
      <c r="CC31" s="110"/>
      <c r="CD31" s="110"/>
      <c r="CE31" s="110"/>
      <c r="CF31" s="110"/>
      <c r="CG31" s="110"/>
      <c r="CH31" s="110"/>
      <c r="CI31" s="110"/>
      <c r="CJ31" s="110"/>
      <c r="CK31" s="110"/>
      <c r="CL31" s="110"/>
      <c r="CM31" s="110"/>
      <c r="CN31" s="110"/>
      <c r="CO31" s="110"/>
      <c r="CP31" s="110"/>
      <c r="CQ31" s="110"/>
      <c r="CR31" s="110"/>
      <c r="CS31" s="110">
        <f>データ!AC7</f>
        <v>159.80000000000001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66.8</v>
      </c>
      <c r="JD31" s="81"/>
      <c r="JE31" s="81"/>
      <c r="JF31" s="81"/>
      <c r="JG31" s="81"/>
      <c r="JH31" s="81"/>
      <c r="JI31" s="81"/>
      <c r="JJ31" s="81"/>
      <c r="JK31" s="81"/>
      <c r="JL31" s="81"/>
      <c r="JM31" s="81"/>
      <c r="JN31" s="81"/>
      <c r="JO31" s="81"/>
      <c r="JP31" s="81"/>
      <c r="JQ31" s="81"/>
      <c r="JR31" s="81"/>
      <c r="JS31" s="81"/>
      <c r="JT31" s="81"/>
      <c r="JU31" s="82"/>
      <c r="JV31" s="80">
        <f>データ!DL7</f>
        <v>77</v>
      </c>
      <c r="JW31" s="81"/>
      <c r="JX31" s="81"/>
      <c r="JY31" s="81"/>
      <c r="JZ31" s="81"/>
      <c r="KA31" s="81"/>
      <c r="KB31" s="81"/>
      <c r="KC31" s="81"/>
      <c r="KD31" s="81"/>
      <c r="KE31" s="81"/>
      <c r="KF31" s="81"/>
      <c r="KG31" s="81"/>
      <c r="KH31" s="81"/>
      <c r="KI31" s="81"/>
      <c r="KJ31" s="81"/>
      <c r="KK31" s="81"/>
      <c r="KL31" s="81"/>
      <c r="KM31" s="81"/>
      <c r="KN31" s="82"/>
      <c r="KO31" s="80">
        <f>データ!DM7</f>
        <v>70.3</v>
      </c>
      <c r="KP31" s="81"/>
      <c r="KQ31" s="81"/>
      <c r="KR31" s="81"/>
      <c r="KS31" s="81"/>
      <c r="KT31" s="81"/>
      <c r="KU31" s="81"/>
      <c r="KV31" s="81"/>
      <c r="KW31" s="81"/>
      <c r="KX31" s="81"/>
      <c r="KY31" s="81"/>
      <c r="KZ31" s="81"/>
      <c r="LA31" s="81"/>
      <c r="LB31" s="81"/>
      <c r="LC31" s="81"/>
      <c r="LD31" s="81"/>
      <c r="LE31" s="81"/>
      <c r="LF31" s="81"/>
      <c r="LG31" s="82"/>
      <c r="LH31" s="80">
        <f>データ!DN7</f>
        <v>73.900000000000006</v>
      </c>
      <c r="LI31" s="81"/>
      <c r="LJ31" s="81"/>
      <c r="LK31" s="81"/>
      <c r="LL31" s="81"/>
      <c r="LM31" s="81"/>
      <c r="LN31" s="81"/>
      <c r="LO31" s="81"/>
      <c r="LP31" s="81"/>
      <c r="LQ31" s="81"/>
      <c r="LR31" s="81"/>
      <c r="LS31" s="81"/>
      <c r="LT31" s="81"/>
      <c r="LU31" s="81"/>
      <c r="LV31" s="81"/>
      <c r="LW31" s="81"/>
      <c r="LX31" s="81"/>
      <c r="LY31" s="81"/>
      <c r="LZ31" s="82"/>
      <c r="MA31" s="80">
        <f>データ!DO7</f>
        <v>86.4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68.099999999999994</v>
      </c>
      <c r="EM52" s="110"/>
      <c r="EN52" s="110"/>
      <c r="EO52" s="110"/>
      <c r="EP52" s="110"/>
      <c r="EQ52" s="110"/>
      <c r="ER52" s="110"/>
      <c r="ES52" s="110"/>
      <c r="ET52" s="110"/>
      <c r="EU52" s="110"/>
      <c r="EV52" s="110"/>
      <c r="EW52" s="110"/>
      <c r="EX52" s="110"/>
      <c r="EY52" s="110"/>
      <c r="EZ52" s="110"/>
      <c r="FA52" s="110"/>
      <c r="FB52" s="110"/>
      <c r="FC52" s="110"/>
      <c r="FD52" s="110"/>
      <c r="FE52" s="110">
        <f>データ!BG7</f>
        <v>68.400000000000006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72.599999999999994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52.9</v>
      </c>
      <c r="GR52" s="110"/>
      <c r="GS52" s="110"/>
      <c r="GT52" s="110"/>
      <c r="GU52" s="110"/>
      <c r="GV52" s="110"/>
      <c r="GW52" s="110"/>
      <c r="GX52" s="110"/>
      <c r="GY52" s="110"/>
      <c r="GZ52" s="110"/>
      <c r="HA52" s="110"/>
      <c r="HB52" s="110"/>
      <c r="HC52" s="110"/>
      <c r="HD52" s="110"/>
      <c r="HE52" s="110"/>
      <c r="HF52" s="110"/>
      <c r="HG52" s="110"/>
      <c r="HH52" s="110"/>
      <c r="HI52" s="110"/>
      <c r="HJ52" s="110">
        <f>データ!BJ7</f>
        <v>38.4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47030</v>
      </c>
      <c r="JD52" s="109"/>
      <c r="JE52" s="109"/>
      <c r="JF52" s="109"/>
      <c r="JG52" s="109"/>
      <c r="JH52" s="109"/>
      <c r="JI52" s="109"/>
      <c r="JJ52" s="109"/>
      <c r="JK52" s="109"/>
      <c r="JL52" s="109"/>
      <c r="JM52" s="109"/>
      <c r="JN52" s="109"/>
      <c r="JO52" s="109"/>
      <c r="JP52" s="109"/>
      <c r="JQ52" s="109"/>
      <c r="JR52" s="109"/>
      <c r="JS52" s="109"/>
      <c r="JT52" s="109"/>
      <c r="JU52" s="109"/>
      <c r="JV52" s="109">
        <f>データ!BR7</f>
        <v>55502</v>
      </c>
      <c r="JW52" s="109"/>
      <c r="JX52" s="109"/>
      <c r="JY52" s="109"/>
      <c r="JZ52" s="109"/>
      <c r="KA52" s="109"/>
      <c r="KB52" s="109"/>
      <c r="KC52" s="109"/>
      <c r="KD52" s="109"/>
      <c r="KE52" s="109"/>
      <c r="KF52" s="109"/>
      <c r="KG52" s="109"/>
      <c r="KH52" s="109"/>
      <c r="KI52" s="109"/>
      <c r="KJ52" s="109"/>
      <c r="KK52" s="109"/>
      <c r="KL52" s="109"/>
      <c r="KM52" s="109"/>
      <c r="KN52" s="109"/>
      <c r="KO52" s="109">
        <f>データ!BS7</f>
        <v>55815</v>
      </c>
      <c r="KP52" s="109"/>
      <c r="KQ52" s="109"/>
      <c r="KR52" s="109"/>
      <c r="KS52" s="109"/>
      <c r="KT52" s="109"/>
      <c r="KU52" s="109"/>
      <c r="KV52" s="109"/>
      <c r="KW52" s="109"/>
      <c r="KX52" s="109"/>
      <c r="KY52" s="109"/>
      <c r="KZ52" s="109"/>
      <c r="LA52" s="109"/>
      <c r="LB52" s="109"/>
      <c r="LC52" s="109"/>
      <c r="LD52" s="109"/>
      <c r="LE52" s="109"/>
      <c r="LF52" s="109"/>
      <c r="LG52" s="109"/>
      <c r="LH52" s="109">
        <f>データ!BT7</f>
        <v>42015</v>
      </c>
      <c r="LI52" s="109"/>
      <c r="LJ52" s="109"/>
      <c r="LK52" s="109"/>
      <c r="LL52" s="109"/>
      <c r="LM52" s="109"/>
      <c r="LN52" s="109"/>
      <c r="LO52" s="109"/>
      <c r="LP52" s="109"/>
      <c r="LQ52" s="109"/>
      <c r="LR52" s="109"/>
      <c r="LS52" s="109"/>
      <c r="LT52" s="109"/>
      <c r="LU52" s="109"/>
      <c r="LV52" s="109"/>
      <c r="LW52" s="109"/>
      <c r="LX52" s="109"/>
      <c r="LY52" s="109"/>
      <c r="LZ52" s="109"/>
      <c r="MA52" s="109">
        <f>データ!BU7</f>
        <v>31544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287830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7908</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10.7</v>
      </c>
      <c r="KB77" s="81"/>
      <c r="KC77" s="81"/>
      <c r="KD77" s="81"/>
      <c r="KE77" s="81"/>
      <c r="KF77" s="81"/>
      <c r="KG77" s="81"/>
      <c r="KH77" s="81"/>
      <c r="KI77" s="81"/>
      <c r="KJ77" s="81"/>
      <c r="KK77" s="81"/>
      <c r="KL77" s="81"/>
      <c r="KM77" s="81"/>
      <c r="KN77" s="81"/>
      <c r="KO77" s="82"/>
      <c r="KP77" s="80">
        <f>データ!DA7</f>
        <v>7.7</v>
      </c>
      <c r="KQ77" s="81"/>
      <c r="KR77" s="81"/>
      <c r="KS77" s="81"/>
      <c r="KT77" s="81"/>
      <c r="KU77" s="81"/>
      <c r="KV77" s="81"/>
      <c r="KW77" s="81"/>
      <c r="KX77" s="81"/>
      <c r="KY77" s="81"/>
      <c r="KZ77" s="81"/>
      <c r="LA77" s="81"/>
      <c r="LB77" s="81"/>
      <c r="LC77" s="81"/>
      <c r="LD77" s="82"/>
      <c r="LE77" s="80">
        <f>データ!DB7</f>
        <v>7.2</v>
      </c>
      <c r="LF77" s="81"/>
      <c r="LG77" s="81"/>
      <c r="LH77" s="81"/>
      <c r="LI77" s="81"/>
      <c r="LJ77" s="81"/>
      <c r="LK77" s="81"/>
      <c r="LL77" s="81"/>
      <c r="LM77" s="81"/>
      <c r="LN77" s="81"/>
      <c r="LO77" s="81"/>
      <c r="LP77" s="81"/>
      <c r="LQ77" s="81"/>
      <c r="LR77" s="81"/>
      <c r="LS77" s="82"/>
      <c r="LT77" s="80">
        <f>データ!DC7</f>
        <v>5.9</v>
      </c>
      <c r="LU77" s="81"/>
      <c r="LV77" s="81"/>
      <c r="LW77" s="81"/>
      <c r="LX77" s="81"/>
      <c r="LY77" s="81"/>
      <c r="LZ77" s="81"/>
      <c r="MA77" s="81"/>
      <c r="MB77" s="81"/>
      <c r="MC77" s="81"/>
      <c r="MD77" s="81"/>
      <c r="ME77" s="81"/>
      <c r="MF77" s="81"/>
      <c r="MG77" s="81"/>
      <c r="MH77" s="82"/>
      <c r="MI77" s="80">
        <f>データ!DD7</f>
        <v>2.4</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T3cSDX26KwUDH+3JJoOk9MUxczASHXejHz2ueesrzSgahvZBjMWlCIbb3toGfzZh0xfsm/kjfLU/84L3gfmuw==" saltValue="A1eo1noDC5CAg1Bbkmy8U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99</v>
      </c>
      <c r="AW5" s="59" t="s">
        <v>100</v>
      </c>
      <c r="AX5" s="59" t="s">
        <v>113</v>
      </c>
      <c r="AY5" s="59" t="s">
        <v>112</v>
      </c>
      <c r="AZ5" s="59" t="s">
        <v>103</v>
      </c>
      <c r="BA5" s="59" t="s">
        <v>104</v>
      </c>
      <c r="BB5" s="59" t="s">
        <v>105</v>
      </c>
      <c r="BC5" s="59" t="s">
        <v>106</v>
      </c>
      <c r="BD5" s="59" t="s">
        <v>107</v>
      </c>
      <c r="BE5" s="59" t="s">
        <v>108</v>
      </c>
      <c r="BF5" s="59" t="s">
        <v>98</v>
      </c>
      <c r="BG5" s="59" t="s">
        <v>109</v>
      </c>
      <c r="BH5" s="59" t="s">
        <v>114</v>
      </c>
      <c r="BI5" s="59" t="s">
        <v>113</v>
      </c>
      <c r="BJ5" s="59" t="s">
        <v>102</v>
      </c>
      <c r="BK5" s="59" t="s">
        <v>103</v>
      </c>
      <c r="BL5" s="59" t="s">
        <v>104</v>
      </c>
      <c r="BM5" s="59" t="s">
        <v>105</v>
      </c>
      <c r="BN5" s="59" t="s">
        <v>106</v>
      </c>
      <c r="BO5" s="59" t="s">
        <v>107</v>
      </c>
      <c r="BP5" s="59" t="s">
        <v>108</v>
      </c>
      <c r="BQ5" s="59" t="s">
        <v>115</v>
      </c>
      <c r="BR5" s="59" t="s">
        <v>109</v>
      </c>
      <c r="BS5" s="59" t="s">
        <v>110</v>
      </c>
      <c r="BT5" s="59" t="s">
        <v>101</v>
      </c>
      <c r="BU5" s="59" t="s">
        <v>102</v>
      </c>
      <c r="BV5" s="59" t="s">
        <v>103</v>
      </c>
      <c r="BW5" s="59" t="s">
        <v>104</v>
      </c>
      <c r="BX5" s="59" t="s">
        <v>105</v>
      </c>
      <c r="BY5" s="59" t="s">
        <v>106</v>
      </c>
      <c r="BZ5" s="59" t="s">
        <v>107</v>
      </c>
      <c r="CA5" s="59" t="s">
        <v>108</v>
      </c>
      <c r="CB5" s="59" t="s">
        <v>115</v>
      </c>
      <c r="CC5" s="59" t="s">
        <v>109</v>
      </c>
      <c r="CD5" s="59" t="s">
        <v>114</v>
      </c>
      <c r="CE5" s="59" t="s">
        <v>113</v>
      </c>
      <c r="CF5" s="59" t="s">
        <v>102</v>
      </c>
      <c r="CG5" s="59" t="s">
        <v>103</v>
      </c>
      <c r="CH5" s="59" t="s">
        <v>104</v>
      </c>
      <c r="CI5" s="59" t="s">
        <v>105</v>
      </c>
      <c r="CJ5" s="59" t="s">
        <v>106</v>
      </c>
      <c r="CK5" s="59" t="s">
        <v>107</v>
      </c>
      <c r="CL5" s="59" t="s">
        <v>108</v>
      </c>
      <c r="CM5" s="151"/>
      <c r="CN5" s="151"/>
      <c r="CO5" s="59" t="s">
        <v>98</v>
      </c>
      <c r="CP5" s="59" t="s">
        <v>109</v>
      </c>
      <c r="CQ5" s="59" t="s">
        <v>114</v>
      </c>
      <c r="CR5" s="59" t="s">
        <v>111</v>
      </c>
      <c r="CS5" s="59" t="s">
        <v>112</v>
      </c>
      <c r="CT5" s="59" t="s">
        <v>103</v>
      </c>
      <c r="CU5" s="59" t="s">
        <v>104</v>
      </c>
      <c r="CV5" s="59" t="s">
        <v>105</v>
      </c>
      <c r="CW5" s="59" t="s">
        <v>106</v>
      </c>
      <c r="CX5" s="59" t="s">
        <v>107</v>
      </c>
      <c r="CY5" s="59" t="s">
        <v>108</v>
      </c>
      <c r="CZ5" s="59" t="s">
        <v>98</v>
      </c>
      <c r="DA5" s="59" t="s">
        <v>116</v>
      </c>
      <c r="DB5" s="59" t="s">
        <v>110</v>
      </c>
      <c r="DC5" s="59" t="s">
        <v>101</v>
      </c>
      <c r="DD5" s="59" t="s">
        <v>102</v>
      </c>
      <c r="DE5" s="59" t="s">
        <v>103</v>
      </c>
      <c r="DF5" s="59" t="s">
        <v>104</v>
      </c>
      <c r="DG5" s="59" t="s">
        <v>105</v>
      </c>
      <c r="DH5" s="59" t="s">
        <v>106</v>
      </c>
      <c r="DI5" s="59" t="s">
        <v>107</v>
      </c>
      <c r="DJ5" s="59" t="s">
        <v>44</v>
      </c>
      <c r="DK5" s="59" t="s">
        <v>115</v>
      </c>
      <c r="DL5" s="59" t="s">
        <v>99</v>
      </c>
      <c r="DM5" s="59" t="s">
        <v>100</v>
      </c>
      <c r="DN5" s="59" t="s">
        <v>111</v>
      </c>
      <c r="DO5" s="59" t="s">
        <v>112</v>
      </c>
      <c r="DP5" s="59" t="s">
        <v>103</v>
      </c>
      <c r="DQ5" s="59" t="s">
        <v>104</v>
      </c>
      <c r="DR5" s="59" t="s">
        <v>105</v>
      </c>
      <c r="DS5" s="59" t="s">
        <v>106</v>
      </c>
      <c r="DT5" s="59" t="s">
        <v>107</v>
      </c>
      <c r="DU5" s="59" t="s">
        <v>108</v>
      </c>
    </row>
    <row r="6" spans="1:125" s="66" customFormat="1" x14ac:dyDescent="0.2">
      <c r="A6" s="49" t="s">
        <v>117</v>
      </c>
      <c r="B6" s="60">
        <f>B8</f>
        <v>2017</v>
      </c>
      <c r="C6" s="60">
        <f t="shared" ref="C6:X6" si="1">C8</f>
        <v>232122</v>
      </c>
      <c r="D6" s="60">
        <f t="shared" si="1"/>
        <v>47</v>
      </c>
      <c r="E6" s="60">
        <f t="shared" si="1"/>
        <v>14</v>
      </c>
      <c r="F6" s="60">
        <f t="shared" si="1"/>
        <v>0</v>
      </c>
      <c r="G6" s="60">
        <f t="shared" si="1"/>
        <v>11</v>
      </c>
      <c r="H6" s="60" t="str">
        <f>SUBSTITUTE(H8,"　","")</f>
        <v>愛知県安城市</v>
      </c>
      <c r="I6" s="60" t="str">
        <f t="shared" si="1"/>
        <v>安城駅西駐車場（東棟）</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24</v>
      </c>
      <c r="S6" s="62" t="str">
        <f t="shared" si="1"/>
        <v>駅</v>
      </c>
      <c r="T6" s="62" t="str">
        <f t="shared" si="1"/>
        <v>無</v>
      </c>
      <c r="U6" s="63">
        <f t="shared" si="1"/>
        <v>10604</v>
      </c>
      <c r="V6" s="63">
        <f t="shared" si="1"/>
        <v>391</v>
      </c>
      <c r="W6" s="63">
        <f t="shared" si="1"/>
        <v>200</v>
      </c>
      <c r="X6" s="62" t="str">
        <f t="shared" si="1"/>
        <v>代行制</v>
      </c>
      <c r="Y6" s="64">
        <f>IF(Y8="-",NA(),Y8)</f>
        <v>325.5</v>
      </c>
      <c r="Z6" s="64">
        <f t="shared" ref="Z6:AH6" si="2">IF(Z8="-",NA(),Z8)</f>
        <v>307.10000000000002</v>
      </c>
      <c r="AA6" s="64">
        <f t="shared" si="2"/>
        <v>355.1</v>
      </c>
      <c r="AB6" s="64">
        <f t="shared" si="2"/>
        <v>207.8</v>
      </c>
      <c r="AC6" s="64">
        <f t="shared" si="2"/>
        <v>159.80000000000001</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68.099999999999994</v>
      </c>
      <c r="BG6" s="64">
        <f t="shared" ref="BG6:BO6" si="5">IF(BG8="-",NA(),BG8)</f>
        <v>68.400000000000006</v>
      </c>
      <c r="BH6" s="64">
        <f t="shared" si="5"/>
        <v>72.599999999999994</v>
      </c>
      <c r="BI6" s="64">
        <f t="shared" si="5"/>
        <v>52.9</v>
      </c>
      <c r="BJ6" s="64">
        <f t="shared" si="5"/>
        <v>38.4</v>
      </c>
      <c r="BK6" s="64">
        <f t="shared" si="5"/>
        <v>28.1</v>
      </c>
      <c r="BL6" s="64">
        <f t="shared" si="5"/>
        <v>33.6</v>
      </c>
      <c r="BM6" s="64">
        <f t="shared" si="5"/>
        <v>33.200000000000003</v>
      </c>
      <c r="BN6" s="64">
        <f t="shared" si="5"/>
        <v>29.6</v>
      </c>
      <c r="BO6" s="64">
        <f t="shared" si="5"/>
        <v>29.2</v>
      </c>
      <c r="BP6" s="61" t="str">
        <f>IF(BP8="-","",IF(BP8="-","【-】","【"&amp;SUBSTITUTE(TEXT(BP8,"#,##0.0"),"-","△")&amp;"】"))</f>
        <v>【26.4】</v>
      </c>
      <c r="BQ6" s="65">
        <f>IF(BQ8="-",NA(),BQ8)</f>
        <v>47030</v>
      </c>
      <c r="BR6" s="65">
        <f t="shared" ref="BR6:BZ6" si="6">IF(BR8="-",NA(),BR8)</f>
        <v>55502</v>
      </c>
      <c r="BS6" s="65">
        <f t="shared" si="6"/>
        <v>55815</v>
      </c>
      <c r="BT6" s="65">
        <f t="shared" si="6"/>
        <v>42015</v>
      </c>
      <c r="BU6" s="65">
        <f t="shared" si="6"/>
        <v>31544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118</v>
      </c>
      <c r="CM6" s="63">
        <f t="shared" ref="CM6:CN6" si="7">CM8</f>
        <v>287830</v>
      </c>
      <c r="CN6" s="63">
        <f t="shared" si="7"/>
        <v>7908</v>
      </c>
      <c r="CO6" s="64"/>
      <c r="CP6" s="64"/>
      <c r="CQ6" s="64"/>
      <c r="CR6" s="64"/>
      <c r="CS6" s="64"/>
      <c r="CT6" s="64"/>
      <c r="CU6" s="64"/>
      <c r="CV6" s="64"/>
      <c r="CW6" s="64"/>
      <c r="CX6" s="64"/>
      <c r="CY6" s="61" t="s">
        <v>118</v>
      </c>
      <c r="CZ6" s="64">
        <f>IF(CZ8="-",NA(),CZ8)</f>
        <v>10.7</v>
      </c>
      <c r="DA6" s="64">
        <f t="shared" ref="DA6:DI6" si="8">IF(DA8="-",NA(),DA8)</f>
        <v>7.7</v>
      </c>
      <c r="DB6" s="64">
        <f t="shared" si="8"/>
        <v>7.2</v>
      </c>
      <c r="DC6" s="64">
        <f t="shared" si="8"/>
        <v>5.9</v>
      </c>
      <c r="DD6" s="64">
        <f t="shared" si="8"/>
        <v>2.4</v>
      </c>
      <c r="DE6" s="64">
        <f t="shared" si="8"/>
        <v>328.3</v>
      </c>
      <c r="DF6" s="64">
        <f t="shared" si="8"/>
        <v>254</v>
      </c>
      <c r="DG6" s="64">
        <f t="shared" si="8"/>
        <v>280</v>
      </c>
      <c r="DH6" s="64">
        <f t="shared" si="8"/>
        <v>239.6</v>
      </c>
      <c r="DI6" s="64">
        <f t="shared" si="8"/>
        <v>224.1</v>
      </c>
      <c r="DJ6" s="61" t="str">
        <f>IF(DJ8="-","",IF(DJ8="-","【-】","【"&amp;SUBSTITUTE(TEXT(DJ8,"#,##0.0"),"-","△")&amp;"】"))</f>
        <v>【120.3】</v>
      </c>
      <c r="DK6" s="64">
        <f>IF(DK8="-",NA(),DK8)</f>
        <v>66.8</v>
      </c>
      <c r="DL6" s="64">
        <f t="shared" ref="DL6:DT6" si="9">IF(DL8="-",NA(),DL8)</f>
        <v>77</v>
      </c>
      <c r="DM6" s="64">
        <f t="shared" si="9"/>
        <v>70.3</v>
      </c>
      <c r="DN6" s="64">
        <f t="shared" si="9"/>
        <v>73.900000000000006</v>
      </c>
      <c r="DO6" s="64">
        <f t="shared" si="9"/>
        <v>86.4</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119</v>
      </c>
      <c r="B7" s="60">
        <f t="shared" ref="B7:X7" si="10">B8</f>
        <v>2017</v>
      </c>
      <c r="C7" s="60">
        <f t="shared" si="10"/>
        <v>232122</v>
      </c>
      <c r="D7" s="60">
        <f t="shared" si="10"/>
        <v>47</v>
      </c>
      <c r="E7" s="60">
        <f t="shared" si="10"/>
        <v>14</v>
      </c>
      <c r="F7" s="60">
        <f t="shared" si="10"/>
        <v>0</v>
      </c>
      <c r="G7" s="60">
        <f t="shared" si="10"/>
        <v>11</v>
      </c>
      <c r="H7" s="60" t="str">
        <f t="shared" si="10"/>
        <v>愛知県　安城市</v>
      </c>
      <c r="I7" s="60" t="str">
        <f t="shared" si="10"/>
        <v>安城駅西駐車場（東棟）</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24</v>
      </c>
      <c r="S7" s="62" t="str">
        <f t="shared" si="10"/>
        <v>駅</v>
      </c>
      <c r="T7" s="62" t="str">
        <f t="shared" si="10"/>
        <v>無</v>
      </c>
      <c r="U7" s="63">
        <f t="shared" si="10"/>
        <v>10604</v>
      </c>
      <c r="V7" s="63">
        <f t="shared" si="10"/>
        <v>391</v>
      </c>
      <c r="W7" s="63">
        <f t="shared" si="10"/>
        <v>200</v>
      </c>
      <c r="X7" s="62" t="str">
        <f t="shared" si="10"/>
        <v>代行制</v>
      </c>
      <c r="Y7" s="64">
        <f>Y8</f>
        <v>325.5</v>
      </c>
      <c r="Z7" s="64">
        <f t="shared" ref="Z7:AH7" si="11">Z8</f>
        <v>307.10000000000002</v>
      </c>
      <c r="AA7" s="64">
        <f t="shared" si="11"/>
        <v>355.1</v>
      </c>
      <c r="AB7" s="64">
        <f t="shared" si="11"/>
        <v>207.8</v>
      </c>
      <c r="AC7" s="64">
        <f t="shared" si="11"/>
        <v>159.80000000000001</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68.099999999999994</v>
      </c>
      <c r="BG7" s="64">
        <f t="shared" ref="BG7:BO7" si="14">BG8</f>
        <v>68.400000000000006</v>
      </c>
      <c r="BH7" s="64">
        <f t="shared" si="14"/>
        <v>72.599999999999994</v>
      </c>
      <c r="BI7" s="64">
        <f t="shared" si="14"/>
        <v>52.9</v>
      </c>
      <c r="BJ7" s="64">
        <f t="shared" si="14"/>
        <v>38.4</v>
      </c>
      <c r="BK7" s="64">
        <f t="shared" si="14"/>
        <v>28.1</v>
      </c>
      <c r="BL7" s="64">
        <f t="shared" si="14"/>
        <v>33.6</v>
      </c>
      <c r="BM7" s="64">
        <f t="shared" si="14"/>
        <v>33.200000000000003</v>
      </c>
      <c r="BN7" s="64">
        <f t="shared" si="14"/>
        <v>29.6</v>
      </c>
      <c r="BO7" s="64">
        <f t="shared" si="14"/>
        <v>29.2</v>
      </c>
      <c r="BP7" s="61"/>
      <c r="BQ7" s="65">
        <f>BQ8</f>
        <v>47030</v>
      </c>
      <c r="BR7" s="65">
        <f t="shared" ref="BR7:BZ7" si="15">BR8</f>
        <v>55502</v>
      </c>
      <c r="BS7" s="65">
        <f t="shared" si="15"/>
        <v>55815</v>
      </c>
      <c r="BT7" s="65">
        <f t="shared" si="15"/>
        <v>42015</v>
      </c>
      <c r="BU7" s="65">
        <f t="shared" si="15"/>
        <v>31544</v>
      </c>
      <c r="BV7" s="65">
        <f t="shared" si="15"/>
        <v>39173</v>
      </c>
      <c r="BW7" s="65">
        <f t="shared" si="15"/>
        <v>44860</v>
      </c>
      <c r="BX7" s="65">
        <f t="shared" si="15"/>
        <v>37496</v>
      </c>
      <c r="BY7" s="65">
        <f t="shared" si="15"/>
        <v>31888</v>
      </c>
      <c r="BZ7" s="65">
        <f t="shared" si="15"/>
        <v>13314</v>
      </c>
      <c r="CA7" s="63"/>
      <c r="CB7" s="64" t="s">
        <v>120</v>
      </c>
      <c r="CC7" s="64" t="s">
        <v>120</v>
      </c>
      <c r="CD7" s="64" t="s">
        <v>120</v>
      </c>
      <c r="CE7" s="64" t="s">
        <v>120</v>
      </c>
      <c r="CF7" s="64" t="s">
        <v>120</v>
      </c>
      <c r="CG7" s="64" t="s">
        <v>120</v>
      </c>
      <c r="CH7" s="64" t="s">
        <v>120</v>
      </c>
      <c r="CI7" s="64" t="s">
        <v>120</v>
      </c>
      <c r="CJ7" s="64" t="s">
        <v>120</v>
      </c>
      <c r="CK7" s="64" t="s">
        <v>118</v>
      </c>
      <c r="CL7" s="61"/>
      <c r="CM7" s="63">
        <f>CM8</f>
        <v>287830</v>
      </c>
      <c r="CN7" s="63">
        <f>CN8</f>
        <v>7908</v>
      </c>
      <c r="CO7" s="64" t="s">
        <v>120</v>
      </c>
      <c r="CP7" s="64" t="s">
        <v>120</v>
      </c>
      <c r="CQ7" s="64" t="s">
        <v>120</v>
      </c>
      <c r="CR7" s="64" t="s">
        <v>120</v>
      </c>
      <c r="CS7" s="64" t="s">
        <v>120</v>
      </c>
      <c r="CT7" s="64" t="s">
        <v>120</v>
      </c>
      <c r="CU7" s="64" t="s">
        <v>120</v>
      </c>
      <c r="CV7" s="64" t="s">
        <v>120</v>
      </c>
      <c r="CW7" s="64" t="s">
        <v>120</v>
      </c>
      <c r="CX7" s="64" t="s">
        <v>118</v>
      </c>
      <c r="CY7" s="61"/>
      <c r="CZ7" s="64">
        <f>CZ8</f>
        <v>10.7</v>
      </c>
      <c r="DA7" s="64">
        <f t="shared" ref="DA7:DI7" si="16">DA8</f>
        <v>7.7</v>
      </c>
      <c r="DB7" s="64">
        <f t="shared" si="16"/>
        <v>7.2</v>
      </c>
      <c r="DC7" s="64">
        <f t="shared" si="16"/>
        <v>5.9</v>
      </c>
      <c r="DD7" s="64">
        <f t="shared" si="16"/>
        <v>2.4</v>
      </c>
      <c r="DE7" s="64">
        <f t="shared" si="16"/>
        <v>328.3</v>
      </c>
      <c r="DF7" s="64">
        <f t="shared" si="16"/>
        <v>254</v>
      </c>
      <c r="DG7" s="64">
        <f t="shared" si="16"/>
        <v>280</v>
      </c>
      <c r="DH7" s="64">
        <f t="shared" si="16"/>
        <v>239.6</v>
      </c>
      <c r="DI7" s="64">
        <f t="shared" si="16"/>
        <v>224.1</v>
      </c>
      <c r="DJ7" s="61"/>
      <c r="DK7" s="64">
        <f>DK8</f>
        <v>66.8</v>
      </c>
      <c r="DL7" s="64">
        <f t="shared" ref="DL7:DT7" si="17">DL8</f>
        <v>77</v>
      </c>
      <c r="DM7" s="64">
        <f t="shared" si="17"/>
        <v>70.3</v>
      </c>
      <c r="DN7" s="64">
        <f t="shared" si="17"/>
        <v>73.900000000000006</v>
      </c>
      <c r="DO7" s="64">
        <f t="shared" si="17"/>
        <v>86.4</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232122</v>
      </c>
      <c r="D8" s="67">
        <v>47</v>
      </c>
      <c r="E8" s="67">
        <v>14</v>
      </c>
      <c r="F8" s="67">
        <v>0</v>
      </c>
      <c r="G8" s="67">
        <v>11</v>
      </c>
      <c r="H8" s="67" t="s">
        <v>121</v>
      </c>
      <c r="I8" s="67" t="s">
        <v>122</v>
      </c>
      <c r="J8" s="67" t="s">
        <v>123</v>
      </c>
      <c r="K8" s="67" t="s">
        <v>124</v>
      </c>
      <c r="L8" s="67" t="s">
        <v>125</v>
      </c>
      <c r="M8" s="67" t="s">
        <v>126</v>
      </c>
      <c r="N8" s="67" t="s">
        <v>127</v>
      </c>
      <c r="O8" s="68" t="s">
        <v>128</v>
      </c>
      <c r="P8" s="69" t="s">
        <v>129</v>
      </c>
      <c r="Q8" s="69" t="s">
        <v>130</v>
      </c>
      <c r="R8" s="70">
        <v>24</v>
      </c>
      <c r="S8" s="69" t="s">
        <v>131</v>
      </c>
      <c r="T8" s="69" t="s">
        <v>132</v>
      </c>
      <c r="U8" s="70">
        <v>10604</v>
      </c>
      <c r="V8" s="70">
        <v>391</v>
      </c>
      <c r="W8" s="70">
        <v>200</v>
      </c>
      <c r="X8" s="69" t="s">
        <v>133</v>
      </c>
      <c r="Y8" s="71">
        <v>325.5</v>
      </c>
      <c r="Z8" s="71">
        <v>307.10000000000002</v>
      </c>
      <c r="AA8" s="71">
        <v>355.1</v>
      </c>
      <c r="AB8" s="71">
        <v>207.8</v>
      </c>
      <c r="AC8" s="71">
        <v>159.80000000000001</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68.099999999999994</v>
      </c>
      <c r="BG8" s="71">
        <v>68.400000000000006</v>
      </c>
      <c r="BH8" s="71">
        <v>72.599999999999994</v>
      </c>
      <c r="BI8" s="71">
        <v>52.9</v>
      </c>
      <c r="BJ8" s="71">
        <v>38.4</v>
      </c>
      <c r="BK8" s="71">
        <v>28.1</v>
      </c>
      <c r="BL8" s="71">
        <v>33.6</v>
      </c>
      <c r="BM8" s="71">
        <v>33.200000000000003</v>
      </c>
      <c r="BN8" s="71">
        <v>29.6</v>
      </c>
      <c r="BO8" s="71">
        <v>29.2</v>
      </c>
      <c r="BP8" s="68">
        <v>26.4</v>
      </c>
      <c r="BQ8" s="72">
        <v>47030</v>
      </c>
      <c r="BR8" s="72">
        <v>55502</v>
      </c>
      <c r="BS8" s="72">
        <v>55815</v>
      </c>
      <c r="BT8" s="73">
        <v>42015</v>
      </c>
      <c r="BU8" s="73">
        <v>31544</v>
      </c>
      <c r="BV8" s="72">
        <v>39173</v>
      </c>
      <c r="BW8" s="72">
        <v>44860</v>
      </c>
      <c r="BX8" s="72">
        <v>37496</v>
      </c>
      <c r="BY8" s="72">
        <v>31888</v>
      </c>
      <c r="BZ8" s="72">
        <v>13314</v>
      </c>
      <c r="CA8" s="70">
        <v>15069</v>
      </c>
      <c r="CB8" s="71" t="s">
        <v>125</v>
      </c>
      <c r="CC8" s="71" t="s">
        <v>125</v>
      </c>
      <c r="CD8" s="71" t="s">
        <v>125</v>
      </c>
      <c r="CE8" s="71" t="s">
        <v>125</v>
      </c>
      <c r="CF8" s="71" t="s">
        <v>125</v>
      </c>
      <c r="CG8" s="71" t="s">
        <v>125</v>
      </c>
      <c r="CH8" s="71" t="s">
        <v>125</v>
      </c>
      <c r="CI8" s="71" t="s">
        <v>125</v>
      </c>
      <c r="CJ8" s="71" t="s">
        <v>125</v>
      </c>
      <c r="CK8" s="71" t="s">
        <v>125</v>
      </c>
      <c r="CL8" s="68" t="s">
        <v>125</v>
      </c>
      <c r="CM8" s="70">
        <v>287830</v>
      </c>
      <c r="CN8" s="70">
        <v>7908</v>
      </c>
      <c r="CO8" s="71" t="s">
        <v>125</v>
      </c>
      <c r="CP8" s="71" t="s">
        <v>125</v>
      </c>
      <c r="CQ8" s="71" t="s">
        <v>125</v>
      </c>
      <c r="CR8" s="71" t="s">
        <v>125</v>
      </c>
      <c r="CS8" s="71" t="s">
        <v>125</v>
      </c>
      <c r="CT8" s="71" t="s">
        <v>125</v>
      </c>
      <c r="CU8" s="71" t="s">
        <v>125</v>
      </c>
      <c r="CV8" s="71" t="s">
        <v>125</v>
      </c>
      <c r="CW8" s="71" t="s">
        <v>125</v>
      </c>
      <c r="CX8" s="71" t="s">
        <v>125</v>
      </c>
      <c r="CY8" s="68" t="s">
        <v>125</v>
      </c>
      <c r="CZ8" s="71">
        <v>10.7</v>
      </c>
      <c r="DA8" s="71">
        <v>7.7</v>
      </c>
      <c r="DB8" s="71">
        <v>7.2</v>
      </c>
      <c r="DC8" s="71">
        <v>5.9</v>
      </c>
      <c r="DD8" s="71">
        <v>2.4</v>
      </c>
      <c r="DE8" s="71">
        <v>328.3</v>
      </c>
      <c r="DF8" s="71">
        <v>254</v>
      </c>
      <c r="DG8" s="71">
        <v>280</v>
      </c>
      <c r="DH8" s="71">
        <v>239.6</v>
      </c>
      <c r="DI8" s="71">
        <v>224.1</v>
      </c>
      <c r="DJ8" s="68">
        <v>120.3</v>
      </c>
      <c r="DK8" s="71">
        <v>66.8</v>
      </c>
      <c r="DL8" s="71">
        <v>77</v>
      </c>
      <c r="DM8" s="71">
        <v>70.3</v>
      </c>
      <c r="DN8" s="71">
        <v>73.900000000000006</v>
      </c>
      <c r="DO8" s="71">
        <v>86.4</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2019-02-06T00:54:49Z</cp:lastPrinted>
  <dcterms:created xsi:type="dcterms:W3CDTF">2018-12-07T10:31:26Z</dcterms:created>
  <dcterms:modified xsi:type="dcterms:W3CDTF">2019-02-06T00:54:51Z</dcterms:modified>
  <cp:category/>
</cp:coreProperties>
</file>