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7XydtP0XSbLBgUdkhDZ+qil5pkqEHgLimELP9we92n8x60u7KyZjnT2qlTF8z0ZqGqAHlHh/ahfkBNreXPSqZw==" workbookSaltValue="4uqAuyrsfj7e+JgTlcmXBQ==" workbookSpinCount="100000" lockStructure="1"/>
  <bookViews>
    <workbookView xWindow="0" yWindow="0" windowWidth="19200" windowHeight="110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<sst xmlns="http://schemas.openxmlformats.org/spreadsheetml/2006/main" count="232" uniqueCount="120">
  <si>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</si>
  <si>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</si>
  <si>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</si>
  <si>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</si>
  <si>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</si>
  <si>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</si>
  <si>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</si>
  <si>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</si>
  <si>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</si>
  <si>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</si>
  <si>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</si>
  <si>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</si>
  <si>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</si>
  <si>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</si>
  <si>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</si>
  <si>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</si>
  <si>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</si>
  <si>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</si>
  <si>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</si>
  <si>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</si>
  <si>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</si>
  <si>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</si>
  <si>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</si>
  <si>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</si>
  <si>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</si>
  <si>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</si>
  <si>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</si>
  <si>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</si>
  <si>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</si>
  <si>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</si>
  <si>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</si>
  <si>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</si>
  <si>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</si>
  <si>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</si>
  <si>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</si>
  <si>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</si>
  <si>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</si>
  <si>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</si>
  <si>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</si>
  <si>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</si>
  <si>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</si>
  <si>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</si>
  <si>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</si>
  <si>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</si>
  <si>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</si>
  <si>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</si>
  <si>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</si>
  <si>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</si>
  <si>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</si>
  <si>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</si>
  <si>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</si>
  <si>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</si>
  <si>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</si>
  <si>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</si>
  <si>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</si>
  <si>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</si>
  <si>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</si>
  <si>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</si>
  <si>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</si>
  <si>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</si>
  <si>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</si>
  <si>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</si>
  <si>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</si>
  <si>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</si>
  <si>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</si>
  <si>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</si>
  <si>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</si>
  <si>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</si>
  <si>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</si>
  <si>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</si>
  <si>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</si>
  <si>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</si>
  <si>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</si>
  <si>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</si>
  <si>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</si>
  <si>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</si>
  <si>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</si>
  <si>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</si>
  <si>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</si>
  <si>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</si>
  <si>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</si>
  <si>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</si>
  <si>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</si>
  <si>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</si>
  <si>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</si>
  <si>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</si>
  <si>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</si>
  <si>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</si>
  <si>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</si>
  <si>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</si>
  <si>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</si>
  <si>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</si>
  <si>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</si>
  <si>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</si>
  <si>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</si>
  <si>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</si>
  <si>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</si>
  <si>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</si>
  <si>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</si>
  <si>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</si>
  <si>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</si>
  <si>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</si>
  <si>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</si>
  <si>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</si>
  <si>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</si>
  <si>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</si>
  <si>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</si>
  <si>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</si>
  <si>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</si>
  <si>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</si>
  <si>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</si>
  <si>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</si>
  <si>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</si>
  <si>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</si>
  <si>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</si>
  <si>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</si>
  <si>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</si>
  <si>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は31.81％であり、平均値の2倍を超える水準となっています。これは、耐用年数を経過し老朽化した送水管及び配水管等を多く保有していることにほかなりません。また、③管路更新率は0.69％であり、直近5ヵ年において最大値となっていますが、依然平均値を下回る水準である状況に変わりありません。現在、本市の基幹管路である西部送水管の更新及び耐震化事業を平成23年度から平成33年度までを事業期間として実施しているところですが、その他の管路及び施設等についても更新及び耐震化を早急かつ着実に進めていくことが求められています。</t>
    <rPh sb="20" eb="21">
      <t>チ</t>
    </rPh>
    <rPh sb="128" eb="129">
      <t>チ</t>
    </rPh>
    <phoneticPr fontId="4"/>
  </si>
  <si>
    <r>
      <t xml:space="preserve">現在、本市水道事業の普及率は99.7％に達し、市民の生活の基盤として必要不可欠なものとなっている一方、高度成長期に整備された水道施設は、老朽化が進行し、水道施設の経年化率は年々上昇しているにもかかわらず、管路の更新は進んでいない状況です。水道施設の更新・耐震化が適切に実施されなければ、安全な水を安定的に供給することは困難です。さらに、人員削減、団塊世代の退職により、職員の若年化が進み、技術の維持、継承が課題となっています。このような課題に取り組んでいくために現状分析及び投資試算と財源試算を均衡させた収支計画である｢経営戦略｣を策定することが求められています。現在、本市の経営戦略については、平成31年3月の公表を目指し、現在策定しているところです。また、策定後も定期的な計画見直しを行なうことによって、適正な水準と対価により継続的なサービスを実現していきます。
</t>
    </r>
    <r>
      <rPr>
        <sz val="10"/>
        <color rgb="FFFF0000"/>
        <rFont val="ＭＳ ゴシック"/>
        <family val="3"/>
        <charset val="128"/>
      </rPr>
      <t>　</t>
    </r>
    <rPh sb="304" eb="305">
      <t>ガツ</t>
    </rPh>
    <rPh sb="306" eb="308">
      <t>コウヒョウ</t>
    </rPh>
    <phoneticPr fontId="4"/>
  </si>
  <si>
    <t>①経常収支比率及び⑤料金回収率は、100％以上を維持していることから、概ね良好な経営状態といえます。しかし、前年度と比べて、①は5.85ポイントの減少、⑤は6.51ポイントの減少となっています。これは水需要が減少傾向にあるなか、修繕費等の維持管理費の増加により、経常収支を圧迫してきていることが大きく影響しています。消費税率変更を除き平成13年度以降改定されていない水道料金について、適正な料金体系となるよう見直しを検討していかなければなりません。③流動比率及び④企業債残高対給水収益比率について、平均値を大幅に下回っていることから、給水収益に対する企業債残高が少ないことが挙げられます。今後の更新費用の財源は、給水収益により賄うことを基本としますが、急激な料金値上とならないように起債の活用についても検討していく余地があります。⑥本市の給水原価は、前述のとおり、維持管理費の増加に伴い前年度と比べて悪化していますが、157.69円と平均値よりも低い水準を維持できています。給水に係る費用を十分に抑制できていることが伺えます。次に、⑦施設利用率は、平均値を下回っています。これは、認可された1日最大配水量52,300㎥と現在の総貯水量36,975㎥との乖離によるもので、実際の施設利用率は76.85％となり高い稼働率を維持できています。最後に、⑧有収率について、平均値と比較して高い水準を維持できています。今後も老朽管の更新作業と並行して給水区域内の漏水調査及び水道施設点検業務を継続実施することで有収率維持に取り組んでいきます。</t>
    <rPh sb="58" eb="59">
      <t>クラ</t>
    </rPh>
    <rPh sb="73" eb="75">
      <t>ゲンショウ</t>
    </rPh>
    <rPh sb="87" eb="89">
      <t>ゲンショウ</t>
    </rPh>
    <rPh sb="106" eb="108">
      <t>ケイコウ</t>
    </rPh>
    <rPh sb="125" eb="127">
      <t>ゾウカ</t>
    </rPh>
    <rPh sb="147" eb="148">
      <t>オオ</t>
    </rPh>
    <rPh sb="150" eb="152">
      <t>エイキョウ</t>
    </rPh>
    <rPh sb="229" eb="230">
      <t>オヨ</t>
    </rPh>
    <rPh sb="267" eb="269">
      <t>キュウスイ</t>
    </rPh>
    <rPh sb="275" eb="277">
      <t>キギョウ</t>
    </rPh>
    <rPh sb="277" eb="278">
      <t>サイ</t>
    </rPh>
    <rPh sb="278" eb="280">
      <t>ザンダカ</t>
    </rPh>
    <rPh sb="281" eb="282">
      <t>スク</t>
    </rPh>
    <rPh sb="294" eb="296">
      <t>コンゴ</t>
    </rPh>
    <rPh sb="297" eb="299">
      <t>コウシン</t>
    </rPh>
    <rPh sb="299" eb="300">
      <t>ヒ</t>
    </rPh>
    <rPh sb="300" eb="301">
      <t>ヨウ</t>
    </rPh>
    <rPh sb="302" eb="304">
      <t>ザイゲン</t>
    </rPh>
    <rPh sb="306" eb="308">
      <t>キュウスイ</t>
    </rPh>
    <rPh sb="308" eb="310">
      <t>シュウエキ</t>
    </rPh>
    <rPh sb="313" eb="314">
      <t>マカナ</t>
    </rPh>
    <rPh sb="318" eb="320">
      <t>キホン</t>
    </rPh>
    <rPh sb="326" eb="328">
      <t>キュウゲキ</t>
    </rPh>
    <rPh sb="329" eb="331">
      <t>リョウキン</t>
    </rPh>
    <rPh sb="331" eb="333">
      <t>ネアゲ</t>
    </rPh>
    <rPh sb="341" eb="343">
      <t>キサイ</t>
    </rPh>
    <rPh sb="344" eb="346">
      <t>カツヨウ</t>
    </rPh>
    <rPh sb="351" eb="353">
      <t>ケントウ</t>
    </rPh>
    <rPh sb="357" eb="359">
      <t>ヨチ</t>
    </rPh>
    <rPh sb="375" eb="377">
      <t>ゼンジュツ</t>
    </rPh>
    <rPh sb="382" eb="384">
      <t>イジ</t>
    </rPh>
    <rPh sb="384" eb="386">
      <t>カンリ</t>
    </rPh>
    <rPh sb="386" eb="387">
      <t>ヒ</t>
    </rPh>
    <rPh sb="388" eb="390">
      <t>ゾウカ</t>
    </rPh>
    <rPh sb="391" eb="392">
      <t>トモナ</t>
    </rPh>
    <rPh sb="397" eb="398">
      <t>クラ</t>
    </rPh>
    <rPh sb="400" eb="402">
      <t>アッカ</t>
    </rPh>
    <rPh sb="419" eb="420">
      <t>チ</t>
    </rPh>
    <rPh sb="437" eb="439">
      <t>キュウスイ</t>
    </rPh>
    <rPh sb="440" eb="441">
      <t>カカ</t>
    </rPh>
    <rPh sb="442" eb="443">
      <t>ヒ</t>
    </rPh>
    <rPh sb="443" eb="444">
      <t>ヨウ</t>
    </rPh>
    <rPh sb="445" eb="447">
      <t>ジュウブン</t>
    </rPh>
    <rPh sb="448" eb="450">
      <t>ヨクセイ</t>
    </rPh>
    <rPh sb="458" eb="459">
      <t>ウカガ</t>
    </rPh>
    <rPh sb="583" eb="584">
      <t>チ</t>
    </rPh>
    <rPh sb="591" eb="59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</si>
</sst>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0.32</c:v>
                </c:pt>
                <c:pt idx="2">
                  <c:v>0.32</c:v>
                </c:pt>
                <c:pt idx="3">
                  <c:v>0.63</c:v>
                </c:pt>
                <c:pt idx="4">
                  <c:v>0.69</c:v>
                </c:pt>
              </c:numCache>
            </c:numRef>
          </c:val>
          <c:extLst>
            <c:ext xmlns:c16="http://schemas.microsoft.com/office/drawing/2014/chart" uri="{C3380CC4-5D6E-409C-BE32-E72D297353CC}">
              <c16:uniqueId val="{00000000-C8E1-466D-996A-C7DBBBB5EE26}"/>
            </c:ext>
          </c:extLst>
        </c:ser>
        <c:dLbls>
          <c:showLegendKey val="0"/>
          <c:showVal val="0"/>
          <c:showCatName val="0"/>
          <c:showSerName val="0"/>
          <c:showPercent val="0"/>
          <c:showBubbleSize val="0"/>
        </c:dLbls>
        <c:gapWidth val="150"/>
        <c:axId val="174934912"/>
        <c:axId val="41666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C8E1-466D-996A-C7DBBBB5EE26}"/>
            </c:ext>
          </c:extLst>
        </c:ser>
        <c:dLbls>
          <c:showLegendKey val="0"/>
          <c:showVal val="0"/>
          <c:showCatName val="0"/>
          <c:showSerName val="0"/>
          <c:showPercent val="0"/>
          <c:showBubbleSize val="0"/>
        </c:dLbls>
        <c:marker val="1"/>
        <c:smooth val="0"/>
        <c:axId val="174934912"/>
        <c:axId val="416665672"/>
      </c:lineChart>
      <c:dateAx>
        <c:axId val="174934912"/>
        <c:scaling>
          <c:orientation val="minMax"/>
        </c:scaling>
        <c:delete val="1"/>
        <c:axPos val="b"/>
        <c:numFmt formatCode="ge" sourceLinked="1"/>
        <c:majorTickMark val="none"/>
        <c:minorTickMark val="none"/>
        <c:tickLblPos val="none"/>
        <c:crossAx val="416665672"/>
        <c:crosses val="autoZero"/>
        <c:auto val="1"/>
        <c:lblOffset val="100"/>
        <c:baseTimeUnit val="years"/>
      </c:dateAx>
      <c:valAx>
        <c:axId val="4166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c:v>
                </c:pt>
                <c:pt idx="1">
                  <c:v>52.93</c:v>
                </c:pt>
                <c:pt idx="2">
                  <c:v>53.2</c:v>
                </c:pt>
                <c:pt idx="3">
                  <c:v>53.76</c:v>
                </c:pt>
                <c:pt idx="4">
                  <c:v>54.34</c:v>
                </c:pt>
              </c:numCache>
            </c:numRef>
          </c:val>
          <c:extLst>
            <c:ext xmlns:c16="http://schemas.microsoft.com/office/drawing/2014/chart" uri="{C3380CC4-5D6E-409C-BE32-E72D297353CC}">
              <c16:uniqueId val="{00000000-3983-4A38-93B7-353C426AFABE}"/>
            </c:ext>
          </c:extLst>
        </c:ser>
        <c:dLbls>
          <c:showLegendKey val="0"/>
          <c:showVal val="0"/>
          <c:showCatName val="0"/>
          <c:showSerName val="0"/>
          <c:showPercent val="0"/>
          <c:showBubbleSize val="0"/>
        </c:dLbls>
        <c:gapWidth val="150"/>
        <c:axId val="417161776"/>
        <c:axId val="41716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983-4A38-93B7-353C426AFABE}"/>
            </c:ext>
          </c:extLst>
        </c:ser>
        <c:dLbls>
          <c:showLegendKey val="0"/>
          <c:showVal val="0"/>
          <c:showCatName val="0"/>
          <c:showSerName val="0"/>
          <c:showPercent val="0"/>
          <c:showBubbleSize val="0"/>
        </c:dLbls>
        <c:marker val="1"/>
        <c:smooth val="0"/>
        <c:axId val="417161776"/>
        <c:axId val="417162168"/>
      </c:lineChart>
      <c:dateAx>
        <c:axId val="417161776"/>
        <c:scaling>
          <c:orientation val="minMax"/>
        </c:scaling>
        <c:delete val="1"/>
        <c:axPos val="b"/>
        <c:numFmt formatCode="ge" sourceLinked="1"/>
        <c:majorTickMark val="none"/>
        <c:minorTickMark val="none"/>
        <c:tickLblPos val="none"/>
        <c:crossAx val="417162168"/>
        <c:crosses val="autoZero"/>
        <c:auto val="1"/>
        <c:lblOffset val="100"/>
        <c:baseTimeUnit val="years"/>
      </c:dateAx>
      <c:valAx>
        <c:axId val="4171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6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94.43</c:v>
                </c:pt>
                <c:pt idx="1">
                  <c:v>93.18</c:v>
                </c:pt>
                <c:pt idx="2">
                  <c:v>93.32</c:v>
                </c:pt>
                <c:pt idx="3">
                  <c:v>93.21</c:v>
                </c:pt>
                <c:pt idx="4">
                  <c:v>92.36</c:v>
                </c:pt>
              </c:numCache>
            </c:numRef>
          </c:val>
          <c:extLst>
            <c:ext xmlns:c16="http://schemas.microsoft.com/office/drawing/2014/chart" uri="{C3380CC4-5D6E-409C-BE32-E72D297353CC}">
              <c16:uniqueId val="{00000000-2254-4622-A409-3FF1AD100989}"/>
            </c:ext>
          </c:extLst>
        </c:ser>
        <c:dLbls>
          <c:showLegendKey val="0"/>
          <c:showVal val="0"/>
          <c:showCatName val="0"/>
          <c:showSerName val="0"/>
          <c:showPercent val="0"/>
          <c:showBubbleSize val="0"/>
        </c:dLbls>
        <c:gapWidth val="150"/>
        <c:axId val="417163344"/>
        <c:axId val="41716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2254-4622-A409-3FF1AD100989}"/>
            </c:ext>
          </c:extLst>
        </c:ser>
        <c:dLbls>
          <c:showLegendKey val="0"/>
          <c:showVal val="0"/>
          <c:showCatName val="0"/>
          <c:showSerName val="0"/>
          <c:showPercent val="0"/>
          <c:showBubbleSize val="0"/>
        </c:dLbls>
        <c:marker val="1"/>
        <c:smooth val="0"/>
        <c:axId val="417163344"/>
        <c:axId val="417163736"/>
      </c:lineChart>
      <c:dateAx>
        <c:axId val="417163344"/>
        <c:scaling>
          <c:orientation val="minMax"/>
        </c:scaling>
        <c:delete val="1"/>
        <c:axPos val="b"/>
        <c:numFmt formatCode="ge" sourceLinked="1"/>
        <c:majorTickMark val="none"/>
        <c:minorTickMark val="none"/>
        <c:tickLblPos val="none"/>
        <c:crossAx val="417163736"/>
        <c:crosses val="autoZero"/>
        <c:auto val="1"/>
        <c:lblOffset val="100"/>
        <c:baseTimeUnit val="years"/>
      </c:dateAx>
      <c:valAx>
        <c:axId val="41716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6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107.02</c:v>
                </c:pt>
                <c:pt idx="1">
                  <c:v>113.55</c:v>
                </c:pt>
                <c:pt idx="2">
                  <c:v>114.67</c:v>
                </c:pt>
                <c:pt idx="3">
                  <c:v>114.62</c:v>
                </c:pt>
                <c:pt idx="4">
                  <c:v>108.77</c:v>
                </c:pt>
              </c:numCache>
            </c:numRef>
          </c:val>
          <c:extLst>
            <c:ext xmlns:c16="http://schemas.microsoft.com/office/drawing/2014/chart" uri="{C3380CC4-5D6E-409C-BE32-E72D297353CC}">
              <c16:uniqueId val="{00000000-B709-463C-9F63-2C2A624CD6B2}"/>
            </c:ext>
          </c:extLst>
        </c:ser>
        <c:dLbls>
          <c:showLegendKey val="0"/>
          <c:showVal val="0"/>
          <c:showCatName val="0"/>
          <c:showSerName val="0"/>
          <c:showPercent val="0"/>
          <c:showBubbleSize val="0"/>
        </c:dLbls>
        <c:gapWidth val="150"/>
        <c:axId val="416706240"/>
        <c:axId val="41670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B709-463C-9F63-2C2A624CD6B2}"/>
            </c:ext>
          </c:extLst>
        </c:ser>
        <c:dLbls>
          <c:showLegendKey val="0"/>
          <c:showVal val="0"/>
          <c:showCatName val="0"/>
          <c:showSerName val="0"/>
          <c:showPercent val="0"/>
          <c:showBubbleSize val="0"/>
        </c:dLbls>
        <c:marker val="1"/>
        <c:smooth val="0"/>
        <c:axId val="416706240"/>
        <c:axId val="416706624"/>
      </c:lineChart>
      <c:dateAx>
        <c:axId val="416706240"/>
        <c:scaling>
          <c:orientation val="minMax"/>
        </c:scaling>
        <c:delete val="1"/>
        <c:axPos val="b"/>
        <c:numFmt formatCode="ge" sourceLinked="1"/>
        <c:majorTickMark val="none"/>
        <c:minorTickMark val="none"/>
        <c:tickLblPos val="none"/>
        <c:crossAx val="416706624"/>
        <c:crosses val="autoZero"/>
        <c:auto val="1"/>
        <c:lblOffset val="100"/>
        <c:baseTimeUnit val="years"/>
      </c:dateAx>
      <c:valAx>
        <c:axId val="416706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44.49</c:v>
                </c:pt>
                <c:pt idx="1">
                  <c:v>44.58</c:v>
                </c:pt>
                <c:pt idx="2">
                  <c:v>44.82</c:v>
                </c:pt>
                <c:pt idx="3">
                  <c:v>45.3</c:v>
                </c:pt>
                <c:pt idx="4">
                  <c:v>45.57</c:v>
                </c:pt>
              </c:numCache>
            </c:numRef>
          </c:val>
          <c:extLst>
            <c:ext xmlns:c16="http://schemas.microsoft.com/office/drawing/2014/chart" uri="{C3380CC4-5D6E-409C-BE32-E72D297353CC}">
              <c16:uniqueId val="{00000000-8A5F-41D8-BA3D-B091A0903DB5}"/>
            </c:ext>
          </c:extLst>
        </c:ser>
        <c:dLbls>
          <c:showLegendKey val="0"/>
          <c:showVal val="0"/>
          <c:showCatName val="0"/>
          <c:showSerName val="0"/>
          <c:showPercent val="0"/>
          <c:showBubbleSize val="0"/>
        </c:dLbls>
        <c:gapWidth val="150"/>
        <c:axId val="416746752"/>
        <c:axId val="4167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8A5F-41D8-BA3D-B091A0903DB5}"/>
            </c:ext>
          </c:extLst>
        </c:ser>
        <c:dLbls>
          <c:showLegendKey val="0"/>
          <c:showVal val="0"/>
          <c:showCatName val="0"/>
          <c:showSerName val="0"/>
          <c:showPercent val="0"/>
          <c:showBubbleSize val="0"/>
        </c:dLbls>
        <c:marker val="1"/>
        <c:smooth val="0"/>
        <c:axId val="416746752"/>
        <c:axId val="416778528"/>
      </c:lineChart>
      <c:dateAx>
        <c:axId val="416746752"/>
        <c:scaling>
          <c:orientation val="minMax"/>
        </c:scaling>
        <c:delete val="1"/>
        <c:axPos val="b"/>
        <c:numFmt formatCode="ge" sourceLinked="1"/>
        <c:majorTickMark val="none"/>
        <c:minorTickMark val="none"/>
        <c:tickLblPos val="none"/>
        <c:crossAx val="416778528"/>
        <c:crosses val="autoZero"/>
        <c:auto val="1"/>
        <c:lblOffset val="100"/>
        <c:baseTimeUnit val="years"/>
      </c:dateAx>
      <c:valAx>
        <c:axId val="4167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18.23</c:v>
                </c:pt>
                <c:pt idx="1">
                  <c:v>20.18</c:v>
                </c:pt>
                <c:pt idx="2">
                  <c:v>24.09</c:v>
                </c:pt>
                <c:pt idx="3">
                  <c:v>27.44</c:v>
                </c:pt>
                <c:pt idx="4">
                  <c:v>31.81</c:v>
                </c:pt>
              </c:numCache>
            </c:numRef>
          </c:val>
          <c:extLst>
            <c:ext xmlns:c16="http://schemas.microsoft.com/office/drawing/2014/chart" uri="{C3380CC4-5D6E-409C-BE32-E72D297353CC}">
              <c16:uniqueId val="{00000000-F87D-450F-A529-6789720A392D}"/>
            </c:ext>
          </c:extLst>
        </c:ser>
        <c:dLbls>
          <c:showLegendKey val="0"/>
          <c:showVal val="0"/>
          <c:showCatName val="0"/>
          <c:showSerName val="0"/>
          <c:showPercent val="0"/>
          <c:showBubbleSize val="0"/>
        </c:dLbls>
        <c:gapWidth val="150"/>
        <c:axId val="416865360"/>
        <c:axId val="4168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87D-450F-A529-6789720A392D}"/>
            </c:ext>
          </c:extLst>
        </c:ser>
        <c:dLbls>
          <c:showLegendKey val="0"/>
          <c:showVal val="0"/>
          <c:showCatName val="0"/>
          <c:showSerName val="0"/>
          <c:showPercent val="0"/>
          <c:showBubbleSize val="0"/>
        </c:dLbls>
        <c:marker val="1"/>
        <c:smooth val="0"/>
        <c:axId val="416865360"/>
        <c:axId val="416865744"/>
      </c:lineChart>
      <c:dateAx>
        <c:axId val="416865360"/>
        <c:scaling>
          <c:orientation val="minMax"/>
        </c:scaling>
        <c:delete val="1"/>
        <c:axPos val="b"/>
        <c:numFmt formatCode="ge" sourceLinked="1"/>
        <c:majorTickMark val="none"/>
        <c:minorTickMark val="none"/>
        <c:tickLblPos val="none"/>
        <c:crossAx val="416865744"/>
        <c:crosses val="autoZero"/>
        <c:auto val="1"/>
        <c:lblOffset val="100"/>
        <c:baseTimeUnit val="years"/>
      </c:dateAx>
      <c:valAx>
        <c:axId val="4168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8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E-443D-BCE0-628816B74079}"/>
            </c:ext>
          </c:extLst>
        </c:ser>
        <c:dLbls>
          <c:showLegendKey val="0"/>
          <c:showVal val="0"/>
          <c:showCatName val="0"/>
          <c:showSerName val="0"/>
          <c:showPercent val="0"/>
          <c:showBubbleSize val="0"/>
        </c:dLbls>
        <c:gapWidth val="150"/>
        <c:axId val="416822168"/>
        <c:axId val="4168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7BE-443D-BCE0-628816B74079}"/>
            </c:ext>
          </c:extLst>
        </c:ser>
        <c:dLbls>
          <c:showLegendKey val="0"/>
          <c:showVal val="0"/>
          <c:showCatName val="0"/>
          <c:showSerName val="0"/>
          <c:showPercent val="0"/>
          <c:showBubbleSize val="0"/>
        </c:dLbls>
        <c:marker val="1"/>
        <c:smooth val="0"/>
        <c:axId val="416822168"/>
        <c:axId val="416822560"/>
      </c:lineChart>
      <c:dateAx>
        <c:axId val="416822168"/>
        <c:scaling>
          <c:orientation val="minMax"/>
        </c:scaling>
        <c:delete val="1"/>
        <c:axPos val="b"/>
        <c:numFmt formatCode="ge" sourceLinked="1"/>
        <c:majorTickMark val="none"/>
        <c:minorTickMark val="none"/>
        <c:tickLblPos val="none"/>
        <c:crossAx val="416822560"/>
        <c:crosses val="autoZero"/>
        <c:auto val="1"/>
        <c:lblOffset val="100"/>
        <c:baseTimeUnit val="years"/>
      </c:dateAx>
      <c:valAx>
        <c:axId val="4168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8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509.27</c:v>
                </c:pt>
                <c:pt idx="1">
                  <c:v>322.22000000000003</c:v>
                </c:pt>
                <c:pt idx="2">
                  <c:v>299.83</c:v>
                </c:pt>
                <c:pt idx="3">
                  <c:v>263.47000000000003</c:v>
                </c:pt>
                <c:pt idx="4">
                  <c:v>229.32</c:v>
                </c:pt>
              </c:numCache>
            </c:numRef>
          </c:val>
          <c:extLst>
            <c:ext xmlns:c16="http://schemas.microsoft.com/office/drawing/2014/chart" uri="{C3380CC4-5D6E-409C-BE32-E72D297353CC}">
              <c16:uniqueId val="{00000000-49DD-43FE-81DE-4E6291644EEC}"/>
            </c:ext>
          </c:extLst>
        </c:ser>
        <c:dLbls>
          <c:showLegendKey val="0"/>
          <c:showVal val="0"/>
          <c:showCatName val="0"/>
          <c:showSerName val="0"/>
          <c:showPercent val="0"/>
          <c:showBubbleSize val="0"/>
        </c:dLbls>
        <c:gapWidth val="150"/>
        <c:axId val="416823736"/>
        <c:axId val="4168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49DD-43FE-81DE-4E6291644EEC}"/>
            </c:ext>
          </c:extLst>
        </c:ser>
        <c:dLbls>
          <c:showLegendKey val="0"/>
          <c:showVal val="0"/>
          <c:showCatName val="0"/>
          <c:showSerName val="0"/>
          <c:showPercent val="0"/>
          <c:showBubbleSize val="0"/>
        </c:dLbls>
        <c:marker val="1"/>
        <c:smooth val="0"/>
        <c:axId val="416823736"/>
        <c:axId val="416824128"/>
      </c:lineChart>
      <c:dateAx>
        <c:axId val="416823736"/>
        <c:scaling>
          <c:orientation val="minMax"/>
        </c:scaling>
        <c:delete val="1"/>
        <c:axPos val="b"/>
        <c:numFmt formatCode="ge" sourceLinked="1"/>
        <c:majorTickMark val="none"/>
        <c:minorTickMark val="none"/>
        <c:tickLblPos val="none"/>
        <c:crossAx val="416824128"/>
        <c:crosses val="autoZero"/>
        <c:auto val="1"/>
        <c:lblOffset val="100"/>
        <c:baseTimeUnit val="years"/>
      </c:dateAx>
      <c:valAx>
        <c:axId val="41682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82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52.35</c:v>
                </c:pt>
                <c:pt idx="1">
                  <c:v>31.46</c:v>
                </c:pt>
                <c:pt idx="2">
                  <c:v>28.16</c:v>
                </c:pt>
                <c:pt idx="3">
                  <c:v>26.4</c:v>
                </c:pt>
                <c:pt idx="4">
                  <c:v>21.6</c:v>
                </c:pt>
              </c:numCache>
            </c:numRef>
          </c:val>
          <c:extLst>
            <c:ext xmlns:c16="http://schemas.microsoft.com/office/drawing/2014/chart" uri="{C3380CC4-5D6E-409C-BE32-E72D297353CC}">
              <c16:uniqueId val="{00000000-EF06-4EB8-992D-C9DBC9FC6124}"/>
            </c:ext>
          </c:extLst>
        </c:ser>
        <c:dLbls>
          <c:showLegendKey val="0"/>
          <c:showVal val="0"/>
          <c:showCatName val="0"/>
          <c:showSerName val="0"/>
          <c:showPercent val="0"/>
          <c:showBubbleSize val="0"/>
        </c:dLbls>
        <c:gapWidth val="150"/>
        <c:axId val="417002568"/>
        <c:axId val="4170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EF06-4EB8-992D-C9DBC9FC6124}"/>
            </c:ext>
          </c:extLst>
        </c:ser>
        <c:dLbls>
          <c:showLegendKey val="0"/>
          <c:showVal val="0"/>
          <c:showCatName val="0"/>
          <c:showSerName val="0"/>
          <c:showPercent val="0"/>
          <c:showBubbleSize val="0"/>
        </c:dLbls>
        <c:marker val="1"/>
        <c:smooth val="0"/>
        <c:axId val="417002568"/>
        <c:axId val="417002960"/>
      </c:lineChart>
      <c:dateAx>
        <c:axId val="417002568"/>
        <c:scaling>
          <c:orientation val="minMax"/>
        </c:scaling>
        <c:delete val="1"/>
        <c:axPos val="b"/>
        <c:numFmt formatCode="ge" sourceLinked="1"/>
        <c:majorTickMark val="none"/>
        <c:minorTickMark val="none"/>
        <c:tickLblPos val="none"/>
        <c:crossAx val="417002960"/>
        <c:crosses val="autoZero"/>
        <c:auto val="1"/>
        <c:lblOffset val="100"/>
        <c:baseTimeUnit val="years"/>
      </c:dateAx>
      <c:valAx>
        <c:axId val="41700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00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102.89</c:v>
                </c:pt>
                <c:pt idx="1">
                  <c:v>111.62</c:v>
                </c:pt>
                <c:pt idx="2">
                  <c:v>114.17</c:v>
                </c:pt>
                <c:pt idx="3">
                  <c:v>113.04</c:v>
                </c:pt>
                <c:pt idx="4">
                  <c:v>106.53</c:v>
                </c:pt>
              </c:numCache>
            </c:numRef>
          </c:val>
          <c:extLst>
            <c:ext xmlns:c16="http://schemas.microsoft.com/office/drawing/2014/chart" uri="{C3380CC4-5D6E-409C-BE32-E72D297353CC}">
              <c16:uniqueId val="{00000000-1508-4041-A1E7-6F7D079F6826}"/>
            </c:ext>
          </c:extLst>
        </c:ser>
        <c:dLbls>
          <c:showLegendKey val="0"/>
          <c:showVal val="0"/>
          <c:showCatName val="0"/>
          <c:showSerName val="0"/>
          <c:showPercent val="0"/>
          <c:showBubbleSize val="0"/>
        </c:dLbls>
        <c:gapWidth val="150"/>
        <c:axId val="417004136"/>
        <c:axId val="4170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1508-4041-A1E7-6F7D079F6826}"/>
            </c:ext>
          </c:extLst>
        </c:ser>
        <c:dLbls>
          <c:showLegendKey val="0"/>
          <c:showVal val="0"/>
          <c:showCatName val="0"/>
          <c:showSerName val="0"/>
          <c:showPercent val="0"/>
          <c:showBubbleSize val="0"/>
        </c:dLbls>
        <c:marker val="1"/>
        <c:smooth val="0"/>
        <c:axId val="417004136"/>
        <c:axId val="417004528"/>
      </c:lineChart>
      <c:dateAx>
        <c:axId val="417004136"/>
        <c:scaling>
          <c:orientation val="minMax"/>
        </c:scaling>
        <c:delete val="1"/>
        <c:axPos val="b"/>
        <c:numFmt formatCode="ge" sourceLinked="1"/>
        <c:majorTickMark val="none"/>
        <c:minorTickMark val="none"/>
        <c:tickLblPos val="none"/>
        <c:crossAx val="417004528"/>
        <c:crosses val="autoZero"/>
        <c:auto val="1"/>
        <c:lblOffset val="100"/>
        <c:baseTimeUnit val="years"/>
      </c:dateAx>
      <c:valAx>
        <c:axId val="41700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0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162.30000000000001</c:v>
                </c:pt>
                <c:pt idx="1">
                  <c:v>149.91999999999999</c:v>
                </c:pt>
                <c:pt idx="2">
                  <c:v>146.72999999999999</c:v>
                </c:pt>
                <c:pt idx="3">
                  <c:v>148.46</c:v>
                </c:pt>
                <c:pt idx="4">
                  <c:v>157.69</c:v>
                </c:pt>
              </c:numCache>
            </c:numRef>
          </c:val>
          <c:extLst>
            <c:ext xmlns:c16="http://schemas.microsoft.com/office/drawing/2014/chart" uri="{C3380CC4-5D6E-409C-BE32-E72D297353CC}">
              <c16:uniqueId val="{00000000-C867-4875-B502-A21369BFF7CB}"/>
            </c:ext>
          </c:extLst>
        </c:ser>
        <c:dLbls>
          <c:showLegendKey val="0"/>
          <c:showVal val="0"/>
          <c:showCatName val="0"/>
          <c:showSerName val="0"/>
          <c:showPercent val="0"/>
          <c:showBubbleSize val="0"/>
        </c:dLbls>
        <c:gapWidth val="150"/>
        <c:axId val="417005704"/>
        <c:axId val="41700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C867-4875-B502-A21369BFF7CB}"/>
            </c:ext>
          </c:extLst>
        </c:ser>
        <c:dLbls>
          <c:showLegendKey val="0"/>
          <c:showVal val="0"/>
          <c:showCatName val="0"/>
          <c:showSerName val="0"/>
          <c:showPercent val="0"/>
          <c:showBubbleSize val="0"/>
        </c:dLbls>
        <c:marker val="1"/>
        <c:smooth val="0"/>
        <c:axId val="417005704"/>
        <c:axId val="417006096"/>
      </c:lineChart>
      <c:dateAx>
        <c:axId val="417005704"/>
        <c:scaling>
          <c:orientation val="minMax"/>
        </c:scaling>
        <c:delete val="1"/>
        <c:axPos val="b"/>
        <c:numFmt formatCode="ge" sourceLinked="1"/>
        <c:majorTickMark val="none"/>
        <c:minorTickMark val="none"/>
        <c:tickLblPos val="none"/>
        <c:crossAx val="417006096"/>
        <c:crosses val="autoZero"/>
        <c:auto val="1"/>
        <c:lblOffset val="100"/>
        <c:baseTimeUnit val="years"/>
      </c:dateAx>
      <c:valAx>
        <c:axId val="4170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00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愛知県　蒲郡市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A4</v>
      </c>
      <c r="X8" s="87"/>
      <c r="Y8" s="87"/>
      <c r="Z8" s="87"/>
      <c r="AA8" s="87"/>
      <c r="AB8" s="87"/>
      <c r="AC8" s="87"/>
      <c r="AD8" s="87" t="str">
        <f>データ!$M$6</f>
        <v>非設置</v>
      </c>
      <c r="AE8" s="87"/>
      <c r="AF8" s="87"/>
      <c r="AG8" s="87"/>
      <c r="AH8" s="87"/>
      <c r="AI8" s="87"/>
      <c r="AJ8" s="87"/>
      <c r="AK8" s="4"/>
      <c r="AL8" s="75">
        <f>データ!$R$6</f>
        <v>80483</v>
      </c>
      <c r="AM8" s="75"/>
      <c r="AN8" s="75"/>
      <c r="AO8" s="75"/>
      <c r="AP8" s="75"/>
      <c r="AQ8" s="75"/>
      <c r="AR8" s="75"/>
      <c r="AS8" s="75"/>
      <c r="AT8" s="71">
        <f>データ!$S$6</f>
        <v>56.92</v>
      </c>
      <c r="AU8" s="72"/>
      <c r="AV8" s="72"/>
      <c r="AW8" s="72"/>
      <c r="AX8" s="72"/>
      <c r="AY8" s="72"/>
      <c r="AZ8" s="72"/>
      <c r="BA8" s="72"/>
      <c r="BB8" s="74">
        <f>データ!$T$6</f>
        <v>1413.97</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92.52</v>
      </c>
      <c r="J10" s="72"/>
      <c r="K10" s="72"/>
      <c r="L10" s="72"/>
      <c r="M10" s="72"/>
      <c r="N10" s="72"/>
      <c r="O10" s="73"/>
      <c r="P10" s="74">
        <f>データ!$P$6</f>
        <v>99.7</v>
      </c>
      <c r="Q10" s="74"/>
      <c r="R10" s="74"/>
      <c r="S10" s="74"/>
      <c r="T10" s="74"/>
      <c r="U10" s="74"/>
      <c r="V10" s="74"/>
      <c r="W10" s="75">
        <f>データ!$Q$6</f>
        <v>2592</v>
      </c>
      <c r="X10" s="75"/>
      <c r="Y10" s="75"/>
      <c r="Z10" s="75"/>
      <c r="AA10" s="75"/>
      <c r="AB10" s="75"/>
      <c r="AC10" s="75"/>
      <c r="AD10" s="2"/>
      <c r="AE10" s="2"/>
      <c r="AF10" s="2"/>
      <c r="AG10" s="2"/>
      <c r="AH10" s="4"/>
      <c r="AI10" s="4"/>
      <c r="AJ10" s="4"/>
      <c r="AK10" s="4"/>
      <c r="AL10" s="75">
        <f>データ!$U$6</f>
        <v>80138</v>
      </c>
      <c r="AM10" s="75"/>
      <c r="AN10" s="75"/>
      <c r="AO10" s="75"/>
      <c r="AP10" s="75"/>
      <c r="AQ10" s="75"/>
      <c r="AR10" s="75"/>
      <c r="AS10" s="75"/>
      <c r="AT10" s="71">
        <f>データ!$V$6</f>
        <v>56.92</v>
      </c>
      <c r="AU10" s="72"/>
      <c r="AV10" s="72"/>
      <c r="AW10" s="72"/>
      <c r="AX10" s="72"/>
      <c r="AY10" s="72"/>
      <c r="AZ10" s="72"/>
      <c r="BA10" s="72"/>
      <c r="BB10" s="74">
        <f>データ!$W$6</f>
        <v>1407.91</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hj2LAG0Ojpt7Ebp0yJjSDg+K03A6DELhQGko/ElHmPf0+n1JLoP7moFIgdpqfVtokaCH4vOQmz9zLynz1Xng==" saltValue="if1j/gfJXGzwX7mqXahW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8" t="s">
        <v>65</v>
      </c>
      <c r="B4" s="30"/>
      <c r="C4" s="30"/>
      <c r="D4" s="30"/>
      <c r="E4" s="30"/>
      <c r="F4" s="30"/>
      <c r="G4" s="30"/>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232149</v>
      </c>
      <c r="D6" s="33">
        <f t="shared" si="3"/>
        <v>46</v>
      </c>
      <c r="E6" s="33">
        <f t="shared" si="3"/>
        <v>1</v>
      </c>
      <c r="F6" s="33">
        <f t="shared" si="3"/>
        <v>0</v>
      </c>
      <c r="G6" s="33">
        <f t="shared" si="3"/>
        <v>1</v>
      </c>
      <c r="H6" s="33" t="str">
        <f t="shared" si="3"/>
        <v>愛知県　蒲郡市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92.52</v>
      </c>
      <c r="P6" s="34">
        <f t="shared" si="3"/>
        <v>99.7</v>
      </c>
      <c r="Q6" s="34">
        <f t="shared" si="3"/>
        <v>2592</v>
      </c>
      <c r="R6" s="34">
        <f t="shared" si="3"/>
        <v>80483</v>
      </c>
      <c r="S6" s="34">
        <f t="shared" si="3"/>
        <v>56.92</v>
      </c>
      <c r="T6" s="34">
        <f t="shared" si="3"/>
        <v>1413.97</v>
      </c>
      <c r="U6" s="34">
        <f t="shared" si="3"/>
        <v>80138</v>
      </c>
      <c r="V6" s="34">
        <f t="shared" si="3"/>
        <v>56.92</v>
      </c>
      <c r="W6" s="34">
        <f t="shared" si="3"/>
        <v>1407.91</v>
      </c>
      <c r="X6" s="35">
        <f>IF(X7="",NA(),X7)</f>
        <v>107.02</v>
      </c>
      <c r="Y6" s="35">
        <f t="shared" ref="Y6:AG6" si="4">IF(Y7="",NA(),Y7)</f>
        <v>113.55</v>
      </c>
      <c r="Z6" s="35">
        <f t="shared" si="4"/>
        <v>114.67</v>
      </c>
      <c r="AA6" s="35">
        <f t="shared" si="4"/>
        <v>114.62</v>
      </c>
      <c r="AB6" s="35">
        <f t="shared" si="4"/>
        <v>108.77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509.27</v>
      </c>
      <c r="AU6" s="35">
        <f t="shared" ref="AU6:BC6" si="6">IF(AU7="",NA(),AU7)</f>
        <v>322.22000000000003</v>
      </c>
      <c r="AV6" s="35">
        <f t="shared" si="6"/>
        <v>299.83</v>
      </c>
      <c r="AW6" s="35">
        <f t="shared" si="6"/>
        <v>263.47000000000003</v>
      </c>
      <c r="AX6" s="35">
        <f t="shared" si="6"/>
        <v>229.32</v>
      </c>
      <c r="AY6" s="35">
        <f t="shared" si="6"/>
        <v>739.59</v>
      </c>
      <c r="AZ6" s="35">
        <f t="shared" si="6"/>
        <v>335.95</v>
      </c>
      <c r="BA6" s="35">
        <f t="shared" si="6"/>
        <v>346.59</v>
      </c>
      <c r="BB6" s="35">
        <f t="shared" si="6"/>
        <v>357.82</v>
      </c>
      <c r="BC6" s="35">
        <f t="shared" si="6"/>
        <v>355.5</v>
      </c>
      <c r="BD6" s="34" t="str">
        <f>IF(BD7="","",IF(BD7="-","【-】","【"&amp;SUBSTITUTE(TEXT(BD7,"#,##0.00"),"-","△")&amp;"】"))</f>
        <v>【264.34】</v>
      </c>
      <c r="BE6" s="35">
        <f>IF(BE7="",NA(),BE7)</f>
        <v>52.35</v>
      </c>
      <c r="BF6" s="35">
        <f t="shared" ref="BF6:BN6" si="7">IF(BF7="",NA(),BF7)</f>
        <v>31.46</v>
      </c>
      <c r="BG6" s="35">
        <f t="shared" si="7"/>
        <v>28.16</v>
      </c>
      <c r="BH6" s="35">
        <f t="shared" si="7"/>
        <v>26.4</v>
      </c>
      <c r="BI6" s="35">
        <f t="shared" si="7"/>
        <v>21.6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102.89</v>
      </c>
      <c r="BQ6" s="35">
        <f t="shared" ref="BQ6:BY6" si="8">IF(BQ7="",NA(),BQ7)</f>
        <v>111.62</v>
      </c>
      <c r="BR6" s="35">
        <f t="shared" si="8"/>
        <v>114.17</v>
      </c>
      <c r="BS6" s="35">
        <f t="shared" si="8"/>
        <v>113.04</v>
      </c>
      <c r="BT6" s="35">
        <f t="shared" si="8"/>
        <v>106.53</v>
      </c>
      <c r="BU6" s="35">
        <f t="shared" si="8"/>
        <v>99.46</v>
      </c>
      <c r="BV6" s="35">
        <f t="shared" si="8"/>
        <v>105.21</v>
      </c>
      <c r="BW6" s="35">
        <f t="shared" si="8"/>
        <v>105.71</v>
      </c>
      <c r="BX6" s="35">
        <f t="shared" si="8"/>
        <v>106.01</v>
      </c>
      <c r="BY6" s="35">
        <f t="shared" si="8"/>
        <v>104.57</v>
      </c>
      <c r="BZ6" s="34" t="str">
        <f>IF(BZ7="","",IF(BZ7="-","【-】","【"&amp;SUBSTITUTE(TEXT(BZ7,"#,##0.00"),"-","△")&amp;"】"))</f>
        <v>【104.36】</v>
      </c>
      <c r="CA6" s="35">
        <f>IF(CA7="",NA(),CA7)</f>
        <v>162.30000000000001</v>
      </c>
      <c r="CB6" s="35">
        <f t="shared" ref="CB6:CJ6" si="9">IF(CB7="",NA(),CB7)</f>
        <v>149.91999999999999</v>
      </c>
      <c r="CC6" s="35">
        <f t="shared" si="9"/>
        <v>146.72999999999999</v>
      </c>
      <c r="CD6" s="35">
        <f t="shared" si="9"/>
        <v>148.46</v>
      </c>
      <c r="CE6" s="35">
        <f t="shared" si="9"/>
        <v>157.69</v>
      </c>
      <c r="CF6" s="35">
        <f t="shared" si="9"/>
        <v>171.78</v>
      </c>
      <c r="CG6" s="35">
        <f t="shared" si="9"/>
        <v>162.59</v>
      </c>
      <c r="CH6" s="35">
        <f t="shared" si="9"/>
        <v>162.15</v>
      </c>
      <c r="CI6" s="35">
        <f t="shared" si="9"/>
        <v>162.24</v>
      </c>
      <c r="CJ6" s="35">
        <f t="shared" si="9"/>
        <v>165.47</v>
      </c>
      <c r="CK6" s="34" t="str">
        <f>IF(CK7="","",IF(CK7="-","【-】","【"&amp;SUBSTITUTE(TEXT(CK7,"#,##0.00"),"-","△")&amp;"】"))</f>
        <v>【165.71】</v>
      </c>
      <c r="CL6" s="35">
        <f>IF(CL7="",NA(),CL7)</f>
        <v>53</v>
      </c>
      <c r="CM6" s="35">
        <f t="shared" ref="CM6:CU6" si="10">IF(CM7="",NA(),CM7)</f>
        <v>52.93</v>
      </c>
      <c r="CN6" s="35">
        <f t="shared" si="10"/>
        <v>53.2</v>
      </c>
      <c r="CO6" s="35">
        <f t="shared" si="10"/>
        <v>53.76</v>
      </c>
      <c r="CP6" s="35">
        <f t="shared" si="10"/>
        <v>54.34</v>
      </c>
      <c r="CQ6" s="35">
        <f t="shared" si="10"/>
        <v>59.68</v>
      </c>
      <c r="CR6" s="35">
        <f t="shared" si="10"/>
        <v>59.17</v>
      </c>
      <c r="CS6" s="35">
        <f t="shared" si="10"/>
        <v>59.34</v>
      </c>
      <c r="CT6" s="35">
        <f t="shared" si="10"/>
        <v>59.11</v>
      </c>
      <c r="CU6" s="35">
        <f t="shared" si="10"/>
        <v>59.74</v>
      </c>
      <c r="CV6" s="34" t="str">
        <f>IF(CV7="","",IF(CV7="-","【-】","【"&amp;SUBSTITUTE(TEXT(CV7,"#,##0.00"),"-","△")&amp;"】"))</f>
        <v>【60.41】</v>
      </c>
      <c r="CW6" s="35">
        <f>IF(CW7="",NA(),CW7)</f>
        <v>94.43</v>
      </c>
      <c r="CX6" s="35">
        <f t="shared" ref="CX6:DF6" si="11">IF(CX7="",NA(),CX7)</f>
        <v>93.18</v>
      </c>
      <c r="CY6" s="35">
        <f t="shared" si="11"/>
        <v>93.32</v>
      </c>
      <c r="CZ6" s="35">
        <f t="shared" si="11"/>
        <v>93.21</v>
      </c>
      <c r="DA6" s="35">
        <f t="shared" si="11"/>
        <v>92.36</v>
      </c>
      <c r="DB6" s="35">
        <f t="shared" si="11"/>
        <v>87.63</v>
      </c>
      <c r="DC6" s="35">
        <f t="shared" si="11"/>
        <v>87.6</v>
      </c>
      <c r="DD6" s="35">
        <f t="shared" si="11"/>
        <v>87.74</v>
      </c>
      <c r="DE6" s="35">
        <f t="shared" si="11"/>
        <v>87.91</v>
      </c>
      <c r="DF6" s="35">
        <f t="shared" si="11"/>
        <v>87.28</v>
      </c>
      <c r="DG6" s="34" t="str">
        <f>IF(DG7="","",IF(DG7="-","【-】","【"&amp;SUBSTITUTE(TEXT(DG7,"#,##0.00"),"-","△")&amp;"】"))</f>
        <v>【89.93】</v>
      </c>
      <c r="DH6" s="35">
        <f>IF(DH7="",NA(),DH7)</f>
        <v>44.49</v>
      </c>
      <c r="DI6" s="35">
        <f t="shared" ref="DI6:DQ6" si="12">IF(DI7="",NA(),DI7)</f>
        <v>44.58</v>
      </c>
      <c r="DJ6" s="35">
        <f t="shared" si="12"/>
        <v>44.82</v>
      </c>
      <c r="DK6" s="35">
        <f t="shared" si="12"/>
        <v>45.3</v>
      </c>
      <c r="DL6" s="35">
        <f t="shared" si="12"/>
        <v>45.57</v>
      </c>
      <c r="DM6" s="35">
        <f t="shared" si="12"/>
        <v>39.65</v>
      </c>
      <c r="DN6" s="35">
        <f t="shared" si="12"/>
        <v>45.25</v>
      </c>
      <c r="DO6" s="35">
        <f t="shared" si="12"/>
        <v>46.27</v>
      </c>
      <c r="DP6" s="35">
        <f t="shared" si="12"/>
        <v>46.88</v>
      </c>
      <c r="DQ6" s="35">
        <f t="shared" si="12"/>
        <v>46.94</v>
      </c>
      <c r="DR6" s="34" t="str">
        <f>IF(DR7="","",IF(DR7="-","【-】","【"&amp;SUBSTITUTE(TEXT(DR7,"#,##0.00"),"-","△")&amp;"】"))</f>
        <v>【48.12】</v>
      </c>
      <c r="DS6" s="35">
        <f>IF(DS7="",NA(),DS7)</f>
        <v>18.23</v>
      </c>
      <c r="DT6" s="35">
        <f t="shared" ref="DT6:EB6" si="13">IF(DT7="",NA(),DT7)</f>
        <v>20.18</v>
      </c>
      <c r="DU6" s="35">
        <f t="shared" si="13"/>
        <v>24.09</v>
      </c>
      <c r="DV6" s="35">
        <f t="shared" si="13"/>
        <v>27.44</v>
      </c>
      <c r="DW6" s="35">
        <f t="shared" si="13"/>
        <v>31.81</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0.37</v>
      </c>
      <c r="EE6" s="35">
        <f t="shared" ref="EE6:EM6" si="14">IF(EE7="",NA(),EE7)</f>
        <v>0.32</v>
      </c>
      <c r="EF6" s="35">
        <f t="shared" si="14"/>
        <v>0.32</v>
      </c>
      <c r="EG6" s="35">
        <f t="shared" si="14"/>
        <v>0.63</v>
      </c>
      <c r="EH6" s="35">
        <f t="shared" si="14"/>
        <v>0.69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232149</v>
      </c>
      <c r="D7" s="37">
        <v>46</v>
      </c>
      <c r="E7" s="37">
        <v>1</v>
      </c>
      <c r="F7" s="37">
        <v>0</v>
      </c>
      <c r="G7" s="37">
        <v>1</v>
      </c>
      <c r="H7" s="37" t="s">
        <v>105</v>
      </c>
      <c r="I7" s="37" t="s">
        <v>106</v>
      </c>
      <c r="J7" s="37" t="s">
        <v>107</v>
      </c>
      <c r="K7" s="37" t="s">
        <v>108</v>
      </c>
      <c r="L7" s="37" t="s">
        <v>109</v>
      </c>
      <c r="M7" s="37" t="s">
        <v>110</v>
      </c>
      <c r="N7" s="38" t="s">
        <v>111</v>
      </c>
      <c r="O7" s="38">
        <v>92.52</v>
      </c>
      <c r="P7" s="38">
        <v>99.7</v>
      </c>
      <c r="Q7" s="38">
        <v>2592</v>
      </c>
      <c r="R7" s="38">
        <v>80483</v>
      </c>
      <c r="S7" s="38">
        <v>56.92</v>
      </c>
      <c r="T7" s="38">
        <v>1413.97</v>
      </c>
      <c r="U7" s="38">
        <v>80138</v>
      </c>
      <c r="V7" s="38">
        <v>56.92</v>
      </c>
      <c r="W7" s="38">
        <v>1407.91</v>
      </c>
      <c r="X7" s="38">
        <v>107.02</v>
      </c>
      <c r="Y7" s="38">
        <v>113.55</v>
      </c>
      <c r="Z7" s="38">
        <v>114.67</v>
      </c>
      <c r="AA7" s="38">
        <v>114.62</v>
      </c>
      <c r="AB7" s="38">
        <v>108.77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509.27</v>
      </c>
      <c r="AU7" s="38">
        <v>322.22000000000003</v>
      </c>
      <c r="AV7" s="38">
        <v>299.83</v>
      </c>
      <c r="AW7" s="38">
        <v>263.47000000000003</v>
      </c>
      <c r="AX7" s="38">
        <v>229.32</v>
      </c>
      <c r="AY7" s="38">
        <v>739.59</v>
      </c>
      <c r="AZ7" s="38">
        <v>335.95</v>
      </c>
      <c r="BA7" s="38">
        <v>346.59</v>
      </c>
      <c r="BB7" s="38">
        <v>357.82</v>
      </c>
      <c r="BC7" s="38">
        <v>355.5</v>
      </c>
      <c r="BD7" s="38">
        <v>264.33999999999997</v>
      </c>
      <c r="BE7" s="38">
        <v>52.35</v>
      </c>
      <c r="BF7" s="38">
        <v>31.46</v>
      </c>
      <c r="BG7" s="38">
        <v>28.16</v>
      </c>
      <c r="BH7" s="38">
        <v>26.4</v>
      </c>
      <c r="BI7" s="38">
        <v>21.6</v>
      </c>
      <c r="BJ7" s="38">
        <v>324.08999999999997</v>
      </c>
      <c r="BK7" s="38">
        <v>319.82</v>
      </c>
      <c r="BL7" s="38">
        <v>312.02999999999997</v>
      </c>
      <c r="BM7" s="38">
        <v>307.45999999999998</v>
      </c>
      <c r="BN7" s="38">
        <v>312.58</v>
      </c>
      <c r="BO7" s="38">
        <v>274.27</v>
      </c>
      <c r="BP7" s="38">
        <v>102.89</v>
      </c>
      <c r="BQ7" s="38">
        <v>111.62</v>
      </c>
      <c r="BR7" s="38">
        <v>114.17</v>
      </c>
      <c r="BS7" s="38">
        <v>113.04</v>
      </c>
      <c r="BT7" s="38">
        <v>106.53</v>
      </c>
      <c r="BU7" s="38">
        <v>99.46</v>
      </c>
      <c r="BV7" s="38">
        <v>105.21</v>
      </c>
      <c r="BW7" s="38">
        <v>105.71</v>
      </c>
      <c r="BX7" s="38">
        <v>106.01</v>
      </c>
      <c r="BY7" s="38">
        <v>104.57</v>
      </c>
      <c r="BZ7" s="38">
        <v>104.36</v>
      </c>
      <c r="CA7" s="38">
        <v>162.30000000000001</v>
      </c>
      <c r="CB7" s="38">
        <v>149.91999999999999</v>
      </c>
      <c r="CC7" s="38">
        <v>146.72999999999999</v>
      </c>
      <c r="CD7" s="38">
        <v>148.46</v>
      </c>
      <c r="CE7" s="38">
        <v>157.69</v>
      </c>
      <c r="CF7" s="38">
        <v>171.78</v>
      </c>
      <c r="CG7" s="38">
        <v>162.59</v>
      </c>
      <c r="CH7" s="38">
        <v>162.15</v>
      </c>
      <c r="CI7" s="38">
        <v>162.24</v>
      </c>
      <c r="CJ7" s="38">
        <v>165.47</v>
      </c>
      <c r="CK7" s="38">
        <v>165.71</v>
      </c>
      <c r="CL7" s="38">
        <v>53</v>
      </c>
      <c r="CM7" s="38">
        <v>52.93</v>
      </c>
      <c r="CN7" s="38">
        <v>53.2</v>
      </c>
      <c r="CO7" s="38">
        <v>53.76</v>
      </c>
      <c r="CP7" s="38">
        <v>54.34</v>
      </c>
      <c r="CQ7" s="38">
        <v>59.68</v>
      </c>
      <c r="CR7" s="38">
        <v>59.17</v>
      </c>
      <c r="CS7" s="38">
        <v>59.34</v>
      </c>
      <c r="CT7" s="38">
        <v>59.11</v>
      </c>
      <c r="CU7" s="38">
        <v>59.74</v>
      </c>
      <c r="CV7" s="38">
        <v>60.41</v>
      </c>
      <c r="CW7" s="38">
        <v>94.43</v>
      </c>
      <c r="CX7" s="38">
        <v>93.18</v>
      </c>
      <c r="CY7" s="38">
        <v>93.32</v>
      </c>
      <c r="CZ7" s="38">
        <v>93.21</v>
      </c>
      <c r="DA7" s="38">
        <v>92.36</v>
      </c>
      <c r="DB7" s="38">
        <v>87.63</v>
      </c>
      <c r="DC7" s="38">
        <v>87.6</v>
      </c>
      <c r="DD7" s="38">
        <v>87.74</v>
      </c>
      <c r="DE7" s="38">
        <v>87.91</v>
      </c>
      <c r="DF7" s="38">
        <v>87.28</v>
      </c>
      <c r="DG7" s="38">
        <v>89.93</v>
      </c>
      <c r="DH7" s="38">
        <v>44.49</v>
      </c>
      <c r="DI7" s="38">
        <v>44.58</v>
      </c>
      <c r="DJ7" s="38">
        <v>44.82</v>
      </c>
      <c r="DK7" s="38">
        <v>45.3</v>
      </c>
      <c r="DL7" s="38">
        <v>45.57</v>
      </c>
      <c r="DM7" s="38">
        <v>39.65</v>
      </c>
      <c r="DN7" s="38">
        <v>45.25</v>
      </c>
      <c r="DO7" s="38">
        <v>46.27</v>
      </c>
      <c r="DP7" s="38">
        <v>46.88</v>
      </c>
      <c r="DQ7" s="38">
        <v>46.94</v>
      </c>
      <c r="DR7" s="38">
        <v>48.12</v>
      </c>
      <c r="DS7" s="38">
        <v>18.23</v>
      </c>
      <c r="DT7" s="38">
        <v>20.18</v>
      </c>
      <c r="DU7" s="38">
        <v>24.09</v>
      </c>
      <c r="DV7" s="38">
        <v>27.44</v>
      </c>
      <c r="DW7" s="38">
        <v>31.81</v>
      </c>
      <c r="DX7" s="38">
        <v>9.7100000000000009</v>
      </c>
      <c r="DY7" s="38">
        <v>10.71</v>
      </c>
      <c r="DZ7" s="38">
        <v>10.93</v>
      </c>
      <c r="EA7" s="38">
        <v>13.39</v>
      </c>
      <c r="EB7" s="38">
        <v>14.48</v>
      </c>
      <c r="EC7" s="38">
        <v>15.89</v>
      </c>
      <c r="ED7" s="38">
        <v>0.37</v>
      </c>
      <c r="EE7" s="38">
        <v>0.32</v>
      </c>
      <c r="EF7" s="38">
        <v>0.32</v>
      </c>
      <c r="EG7" s="38">
        <v>0.63</v>
      </c>
      <c r="EH7" s="38">
        <v>0.69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2019-02-04T06:43:34Z</cp:lastPrinted>
  <dcterms:created xsi:type="dcterms:W3CDTF">2018-12-03T08:32:51Z</dcterms:created>
  <dcterms:modified xsi:type="dcterms:W3CDTF">2019-02-08T09:38:42Z</dcterms:modified>
  <cp:category/>
</cp:coreProperties>
</file>