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8ziBAs5TMlW9RXp9igiNhUnPyZzqXorTHX47ax0d3cu310HjOPqdIN0TkPtJ+mubBUrRsLiJe7fQtUuZ90TIrw==" workbookSaltValue="mP9srfLpnYDV1czcsGVyf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I10" i="4"/>
  <c r="AL8" i="4"/>
  <c r="P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<sst xmlns="http://schemas.openxmlformats.org/spreadsheetml/2006/main" count="245" uniqueCount="126">
  <si>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</si>
  <si>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</si>
  <si>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</si>
  <si>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</si>
  <si>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</si>
  <si>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</si>
  <si>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</si>
  <si>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</si>
  <si>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</si>
  <si>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</si>
  <si>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</si>
  <si>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</si>
  <si>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</si>
  <si>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</si>
  <si>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</si>
  <si>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</si>
  <si>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</si>
  <si>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</si>
  <si>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</si>
  <si>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</si>
  <si>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</si>
  <si>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</si>
  <si>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</si>
  <si>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</si>
  <si>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</si>
  <si>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</si>
  <si>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</si>
  <si>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</si>
  <si>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</si>
  <si>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</si>
  <si>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</si>
  <si>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</si>
  <si>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</si>
  <si>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</si>
  <si>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</si>
  <si>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</si>
  <si>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</si>
  <si>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</si>
  <si>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</si>
  <si>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</si>
  <si>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</si>
  <si>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</si>
  <si>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</si>
  <si>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</si>
  <si>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</si>
  <si>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</si>
  <si>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</si>
  <si>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</si>
  <si>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</si>
  <si>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</si>
  <si>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</si>
  <si>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</si>
  <si>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</si>
  <si>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</si>
  <si>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</si>
  <si>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</si>
  <si>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</si>
  <si>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</si>
  <si>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</si>
  <si>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</si>
  <si>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</si>
  <si>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</si>
  <si>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</si>
  <si>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</si>
  <si>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</si>
  <si>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</si>
  <si>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</si>
  <si>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</si>
  <si>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</si>
  <si>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</si>
  <si>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</si>
  <si>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</si>
  <si>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</si>
  <si>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</si>
  <si>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</si>
  <si>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</si>
  <si>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</si>
  <si>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</si>
  <si>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</si>
  <si>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</si>
  <si>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</si>
  <si>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</si>
  <si>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</si>
  <si>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</si>
  <si>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</si>
  <si>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</si>
  <si>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</si>
  <si>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</si>
  <si>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</si>
  <si>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</si>
  <si>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</si>
  <si>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</si>
  <si>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</si>
  <si>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</si>
  <si>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</si>
  <si>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</si>
  <si>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</si>
  <si>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</si>
  <si>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</si>
  <si>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</si>
  <si>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</si>
  <si>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</si>
  <si>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</si>
  <si>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</si>
  <si>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</si>
  <si>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</si>
  <si>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</si>
  <si>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</si>
  <si>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</si>
  <si>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</si>
  <si>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蒲郡市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</si>
  <si>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</si>
  <si>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</si>
  <si>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</si>
  <si>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</si>
  <si>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</si>
  <si>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</si>
  <si>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</si>
  <si>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</si>
  <si>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</si>
  <si>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</si>
  <si>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</si>
  <si>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</si>
  <si>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平成３年１１月に事業計画を取得し、平成４年９月から汚水幹線工事が始まりました。平成８年３月に環境整備が終了し、今後は長寿命化計画を策定し、対応していきます。</t>
    <phoneticPr fontId="4"/>
  </si>
  <si>
    <t>三谷温泉の区域であり、大口利用者である旅館業の景気により、総収益の料金収入が変動します。
今後は、長寿命化計画により管渠等の維持更新費用の増大が予想されることから、財政マネジメントの向上を図るため企業会計への移行を進めており、また、下水道経営の健全化に向けて、平成２８年度末において経営戦略を策定しました。
なお、経営戦略は平成３２年度見直し予定です。</t>
    <rPh sb="157" eb="159">
      <t>ケイエイ</t>
    </rPh>
    <rPh sb="159" eb="161">
      <t>センリャク</t>
    </rPh>
    <rPh sb="162" eb="164">
      <t>ヘイセイ</t>
    </rPh>
    <rPh sb="166" eb="168">
      <t>ネンド</t>
    </rPh>
    <rPh sb="168" eb="170">
      <t>ミナオ</t>
    </rPh>
    <rPh sb="171" eb="173">
      <t>ヨテイ</t>
    </rPh>
    <phoneticPr fontId="4"/>
  </si>
  <si>
    <t>①収益的収支比率・⑤経費回収率は、いずれの年も１００％を上回っていることから、現時点ではおおむね良好な経営状況といえます。ただ、前年度と比較して、①は総費用及び地方債償還金の増加、⑤は料金収入の伸び悩みにより、ともに前年度よりも減少しました。④企業債残高対事業規模比率は、平成８年度に環境整備が終了したことで、管渠築造工事費の支出が無くなり、起債を借りなくなったためおおむね良好です。なお、平成27年以降の大幅増加は、同年度における一般会計負担率の算定方法の変更によるものです。今後は、長寿命化計画を策定し、引き続き費用の削減に努めるとともに、経営改善に向けた取組をしていきます。
⑥汚水処理原価は、類似団体と比較して、低い水準となっています。この要因として、財政健全化計画（平成１９～２３年度）による職員数を削減したことによるものと考えられます。
⑦施設利用率については、公共下水道で対応しています。
⑧水洗化率については、温泉街を対象としたごく狭い区域であり、昨今の不況等の影響を受け年々下がっていましたが、２８年度、２９年度続けて前年度よりも上昇しました。これは、現在処理区域内人口の減少によるものです。今後も未接続者への更なる広報活動等を行っていき、水洗便所設置済人口の増加を図っていきます。</t>
    <rPh sb="64" eb="67">
      <t>ゼンネンド</t>
    </rPh>
    <rPh sb="68" eb="70">
      <t>ヒカク</t>
    </rPh>
    <rPh sb="75" eb="76">
      <t>ソウ</t>
    </rPh>
    <rPh sb="76" eb="78">
      <t>ヒヨウ</t>
    </rPh>
    <rPh sb="78" eb="79">
      <t>オヨ</t>
    </rPh>
    <rPh sb="80" eb="82">
      <t>チホウ</t>
    </rPh>
    <rPh sb="82" eb="83">
      <t>サイ</t>
    </rPh>
    <rPh sb="83" eb="86">
      <t>ショウカンキン</t>
    </rPh>
    <rPh sb="87" eb="89">
      <t>ゾウカ</t>
    </rPh>
    <rPh sb="92" eb="94">
      <t>リョウキン</t>
    </rPh>
    <rPh sb="94" eb="96">
      <t>シュウニュウ</t>
    </rPh>
    <rPh sb="97" eb="98">
      <t>ノ</t>
    </rPh>
    <rPh sb="99" eb="100">
      <t>ナヤ</t>
    </rPh>
    <rPh sb="108" eb="111">
      <t>ゼンネンド</t>
    </rPh>
    <rPh sb="114" eb="116">
      <t>ゲンショウ</t>
    </rPh>
    <rPh sb="463" eb="465">
      <t>ネンド</t>
    </rPh>
    <rPh sb="465" eb="466">
      <t>ツヅ</t>
    </rPh>
    <rPh sb="485" eb="487">
      <t>ゲンザイ</t>
    </rPh>
    <rPh sb="487" eb="489">
      <t>ショリ</t>
    </rPh>
    <rPh sb="489" eb="491">
      <t>クイキ</t>
    </rPh>
    <rPh sb="491" eb="492">
      <t>ウチ</t>
    </rPh>
    <rPh sb="492" eb="494">
      <t>ジンコウ</t>
    </rPh>
    <rPh sb="495" eb="49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</si>
</sst>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C1-4466-8908-6FDC9692469A}"/>
            </c:ext>
          </c:extLst>
        </c:ser>
        <c:dLbls>
          <c:showLegendKey val="0"/>
          <c:showVal val="0"/>
          <c:showCatName val="0"/>
          <c:showSerName val="0"/>
          <c:showPercent val="0"/>
          <c:showBubbleSize val="0"/>
        </c:dLbls>
        <c:gapWidth val="150"/>
        <c:axId val="296460192"/>
        <c:axId val="296460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45C1-4466-8908-6FDC9692469A}"/>
            </c:ext>
          </c:extLst>
        </c:ser>
        <c:dLbls>
          <c:showLegendKey val="0"/>
          <c:showVal val="0"/>
          <c:showCatName val="0"/>
          <c:showSerName val="0"/>
          <c:showPercent val="0"/>
          <c:showBubbleSize val="0"/>
        </c:dLbls>
        <c:marker val="1"/>
        <c:smooth val="0"/>
        <c:axId val="296460192"/>
        <c:axId val="296460584"/>
      </c:lineChart>
      <c:dateAx>
        <c:axId val="296460192"/>
        <c:scaling>
          <c:orientation val="minMax"/>
        </c:scaling>
        <c:delete val="1"/>
        <c:axPos val="b"/>
        <c:numFmt formatCode="ge" sourceLinked="1"/>
        <c:majorTickMark val="none"/>
        <c:minorTickMark val="none"/>
        <c:tickLblPos val="none"/>
        <c:crossAx val="296460584"/>
        <c:crosses val="autoZero"/>
        <c:auto val="1"/>
        <c:lblOffset val="100"/>
        <c:baseTimeUnit val="years"/>
      </c:dateAx>
      <c:valAx>
        <c:axId val="296460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46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F6-4DDC-84FE-83FDC50C295D}"/>
            </c:ext>
          </c:extLst>
        </c:ser>
        <c:dLbls>
          <c:showLegendKey val="0"/>
          <c:showVal val="0"/>
          <c:showCatName val="0"/>
          <c:showSerName val="0"/>
          <c:showPercent val="0"/>
          <c:showBubbleSize val="0"/>
        </c:dLbls>
        <c:gapWidth val="150"/>
        <c:axId val="297487096"/>
        <c:axId val="2974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17F6-4DDC-84FE-83FDC50C295D}"/>
            </c:ext>
          </c:extLst>
        </c:ser>
        <c:dLbls>
          <c:showLegendKey val="0"/>
          <c:showVal val="0"/>
          <c:showCatName val="0"/>
          <c:showSerName val="0"/>
          <c:showPercent val="0"/>
          <c:showBubbleSize val="0"/>
        </c:dLbls>
        <c:marker val="1"/>
        <c:smooth val="0"/>
        <c:axId val="297487096"/>
        <c:axId val="297487488"/>
      </c:lineChart>
      <c:dateAx>
        <c:axId val="297487096"/>
        <c:scaling>
          <c:orientation val="minMax"/>
        </c:scaling>
        <c:delete val="1"/>
        <c:axPos val="b"/>
        <c:numFmt formatCode="ge" sourceLinked="1"/>
        <c:majorTickMark val="none"/>
        <c:minorTickMark val="none"/>
        <c:tickLblPos val="none"/>
        <c:crossAx val="297487488"/>
        <c:crosses val="autoZero"/>
        <c:auto val="1"/>
        <c:lblOffset val="100"/>
        <c:baseTimeUnit val="years"/>
      </c:dateAx>
      <c:valAx>
        <c:axId val="2974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8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74.2</c:v>
                </c:pt>
                <c:pt idx="1">
                  <c:v>73.67</c:v>
                </c:pt>
                <c:pt idx="2">
                  <c:v>72.12</c:v>
                </c:pt>
                <c:pt idx="3">
                  <c:v>74.760000000000005</c:v>
                </c:pt>
                <c:pt idx="4">
                  <c:v>76.510000000000005</c:v>
                </c:pt>
              </c:numCache>
            </c:numRef>
          </c:val>
          <c:extLst>
            <c:ext xmlns:c16="http://schemas.microsoft.com/office/drawing/2014/chart" uri="{C3380CC4-5D6E-409C-BE32-E72D297353CC}">
              <c16:uniqueId val="{00000000-29C6-48FD-A4BE-230F76402DB2}"/>
            </c:ext>
          </c:extLst>
        </c:ser>
        <c:dLbls>
          <c:showLegendKey val="0"/>
          <c:showVal val="0"/>
          <c:showCatName val="0"/>
          <c:showSerName val="0"/>
          <c:showPercent val="0"/>
          <c:showBubbleSize val="0"/>
        </c:dLbls>
        <c:gapWidth val="150"/>
        <c:axId val="297488664"/>
        <c:axId val="297489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29C6-48FD-A4BE-230F76402DB2}"/>
            </c:ext>
          </c:extLst>
        </c:ser>
        <c:dLbls>
          <c:showLegendKey val="0"/>
          <c:showVal val="0"/>
          <c:showCatName val="0"/>
          <c:showSerName val="0"/>
          <c:showPercent val="0"/>
          <c:showBubbleSize val="0"/>
        </c:dLbls>
        <c:marker val="1"/>
        <c:smooth val="0"/>
        <c:axId val="297488664"/>
        <c:axId val="297489056"/>
      </c:lineChart>
      <c:dateAx>
        <c:axId val="297488664"/>
        <c:scaling>
          <c:orientation val="minMax"/>
        </c:scaling>
        <c:delete val="1"/>
        <c:axPos val="b"/>
        <c:numFmt formatCode="ge" sourceLinked="1"/>
        <c:majorTickMark val="none"/>
        <c:minorTickMark val="none"/>
        <c:tickLblPos val="none"/>
        <c:crossAx val="297489056"/>
        <c:crosses val="autoZero"/>
        <c:auto val="1"/>
        <c:lblOffset val="100"/>
        <c:baseTimeUnit val="years"/>
      </c:dateAx>
      <c:valAx>
        <c:axId val="29748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8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153.47</c:v>
                </c:pt>
                <c:pt idx="1">
                  <c:v>143.63999999999999</c:v>
                </c:pt>
                <c:pt idx="2">
                  <c:v>146.36000000000001</c:v>
                </c:pt>
                <c:pt idx="3">
                  <c:v>144.68</c:v>
                </c:pt>
                <c:pt idx="4">
                  <c:v>141.86000000000001</c:v>
                </c:pt>
              </c:numCache>
            </c:numRef>
          </c:val>
          <c:extLst>
            <c:ext xmlns:c16="http://schemas.microsoft.com/office/drawing/2014/chart" uri="{C3380CC4-5D6E-409C-BE32-E72D297353CC}">
              <c16:uniqueId val="{00000000-415C-4B43-89C4-298FA000CAB7}"/>
            </c:ext>
          </c:extLst>
        </c:ser>
        <c:dLbls>
          <c:showLegendKey val="0"/>
          <c:showVal val="0"/>
          <c:showCatName val="0"/>
          <c:showSerName val="0"/>
          <c:showPercent val="0"/>
          <c:showBubbleSize val="0"/>
        </c:dLbls>
        <c:gapWidth val="150"/>
        <c:axId val="375421896"/>
        <c:axId val="37542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5C-4B43-89C4-298FA000CAB7}"/>
            </c:ext>
          </c:extLst>
        </c:ser>
        <c:dLbls>
          <c:showLegendKey val="0"/>
          <c:showVal val="0"/>
          <c:showCatName val="0"/>
          <c:showSerName val="0"/>
          <c:showPercent val="0"/>
          <c:showBubbleSize val="0"/>
        </c:dLbls>
        <c:marker val="1"/>
        <c:smooth val="0"/>
        <c:axId val="375421896"/>
        <c:axId val="375422680"/>
      </c:lineChart>
      <c:dateAx>
        <c:axId val="375421896"/>
        <c:scaling>
          <c:orientation val="minMax"/>
        </c:scaling>
        <c:delete val="1"/>
        <c:axPos val="b"/>
        <c:numFmt formatCode="ge" sourceLinked="1"/>
        <c:majorTickMark val="none"/>
        <c:minorTickMark val="none"/>
        <c:tickLblPos val="none"/>
        <c:crossAx val="375422680"/>
        <c:crosses val="autoZero"/>
        <c:auto val="1"/>
        <c:lblOffset val="100"/>
        <c:baseTimeUnit val="years"/>
      </c:dateAx>
      <c:valAx>
        <c:axId val="37542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2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E5-4EFD-8599-CF5F917954A0}"/>
            </c:ext>
          </c:extLst>
        </c:ser>
        <c:dLbls>
          <c:showLegendKey val="0"/>
          <c:showVal val="0"/>
          <c:showCatName val="0"/>
          <c:showSerName val="0"/>
          <c:showPercent val="0"/>
          <c:showBubbleSize val="0"/>
        </c:dLbls>
        <c:gapWidth val="150"/>
        <c:axId val="375422288"/>
        <c:axId val="37542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E5-4EFD-8599-CF5F917954A0}"/>
            </c:ext>
          </c:extLst>
        </c:ser>
        <c:dLbls>
          <c:showLegendKey val="0"/>
          <c:showVal val="0"/>
          <c:showCatName val="0"/>
          <c:showSerName val="0"/>
          <c:showPercent val="0"/>
          <c:showBubbleSize val="0"/>
        </c:dLbls>
        <c:marker val="1"/>
        <c:smooth val="0"/>
        <c:axId val="375422288"/>
        <c:axId val="375423856"/>
      </c:lineChart>
      <c:dateAx>
        <c:axId val="375422288"/>
        <c:scaling>
          <c:orientation val="minMax"/>
        </c:scaling>
        <c:delete val="1"/>
        <c:axPos val="b"/>
        <c:numFmt formatCode="ge" sourceLinked="1"/>
        <c:majorTickMark val="none"/>
        <c:minorTickMark val="none"/>
        <c:tickLblPos val="none"/>
        <c:crossAx val="375423856"/>
        <c:crosses val="autoZero"/>
        <c:auto val="1"/>
        <c:lblOffset val="100"/>
        <c:baseTimeUnit val="years"/>
      </c:dateAx>
      <c:valAx>
        <c:axId val="37542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2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CB-43DC-8C0A-F818E8CF599C}"/>
            </c:ext>
          </c:extLst>
        </c:ser>
        <c:dLbls>
          <c:showLegendKey val="0"/>
          <c:showVal val="0"/>
          <c:showCatName val="0"/>
          <c:showSerName val="0"/>
          <c:showPercent val="0"/>
          <c:showBubbleSize val="0"/>
        </c:dLbls>
        <c:gapWidth val="150"/>
        <c:axId val="375421112"/>
        <c:axId val="37777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CB-43DC-8C0A-F818E8CF599C}"/>
            </c:ext>
          </c:extLst>
        </c:ser>
        <c:dLbls>
          <c:showLegendKey val="0"/>
          <c:showVal val="0"/>
          <c:showCatName val="0"/>
          <c:showSerName val="0"/>
          <c:showPercent val="0"/>
          <c:showBubbleSize val="0"/>
        </c:dLbls>
        <c:marker val="1"/>
        <c:smooth val="0"/>
        <c:axId val="375421112"/>
        <c:axId val="377776848"/>
      </c:lineChart>
      <c:dateAx>
        <c:axId val="375421112"/>
        <c:scaling>
          <c:orientation val="minMax"/>
        </c:scaling>
        <c:delete val="1"/>
        <c:axPos val="b"/>
        <c:numFmt formatCode="ge" sourceLinked="1"/>
        <c:majorTickMark val="none"/>
        <c:minorTickMark val="none"/>
        <c:tickLblPos val="none"/>
        <c:crossAx val="377776848"/>
        <c:crosses val="autoZero"/>
        <c:auto val="1"/>
        <c:lblOffset val="100"/>
        <c:baseTimeUnit val="years"/>
      </c:dateAx>
      <c:valAx>
        <c:axId val="37777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42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E6-429C-A3F1-4DB8CE6721D0}"/>
            </c:ext>
          </c:extLst>
        </c:ser>
        <c:dLbls>
          <c:showLegendKey val="0"/>
          <c:showVal val="0"/>
          <c:showCatName val="0"/>
          <c:showSerName val="0"/>
          <c:showPercent val="0"/>
          <c:showBubbleSize val="0"/>
        </c:dLbls>
        <c:gapWidth val="150"/>
        <c:axId val="377778024"/>
        <c:axId val="37777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E6-429C-A3F1-4DB8CE6721D0}"/>
            </c:ext>
          </c:extLst>
        </c:ser>
        <c:dLbls>
          <c:showLegendKey val="0"/>
          <c:showVal val="0"/>
          <c:showCatName val="0"/>
          <c:showSerName val="0"/>
          <c:showPercent val="0"/>
          <c:showBubbleSize val="0"/>
        </c:dLbls>
        <c:marker val="1"/>
        <c:smooth val="0"/>
        <c:axId val="377778024"/>
        <c:axId val="377778416"/>
      </c:lineChart>
      <c:dateAx>
        <c:axId val="377778024"/>
        <c:scaling>
          <c:orientation val="minMax"/>
        </c:scaling>
        <c:delete val="1"/>
        <c:axPos val="b"/>
        <c:numFmt formatCode="ge" sourceLinked="1"/>
        <c:majorTickMark val="none"/>
        <c:minorTickMark val="none"/>
        <c:tickLblPos val="none"/>
        <c:crossAx val="377778416"/>
        <c:crosses val="autoZero"/>
        <c:auto val="1"/>
        <c:lblOffset val="100"/>
        <c:baseTimeUnit val="years"/>
      </c:dateAx>
      <c:valAx>
        <c:axId val="37777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7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58-4550-A11E-1EA573BC0E39}"/>
            </c:ext>
          </c:extLst>
        </c:ser>
        <c:dLbls>
          <c:showLegendKey val="0"/>
          <c:showVal val="0"/>
          <c:showCatName val="0"/>
          <c:showSerName val="0"/>
          <c:showPercent val="0"/>
          <c:showBubbleSize val="0"/>
        </c:dLbls>
        <c:gapWidth val="150"/>
        <c:axId val="377776064"/>
        <c:axId val="3777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58-4550-A11E-1EA573BC0E39}"/>
            </c:ext>
          </c:extLst>
        </c:ser>
        <c:dLbls>
          <c:showLegendKey val="0"/>
          <c:showVal val="0"/>
          <c:showCatName val="0"/>
          <c:showSerName val="0"/>
          <c:showPercent val="0"/>
          <c:showBubbleSize val="0"/>
        </c:dLbls>
        <c:marker val="1"/>
        <c:smooth val="0"/>
        <c:axId val="377776064"/>
        <c:axId val="377779200"/>
      </c:lineChart>
      <c:dateAx>
        <c:axId val="377776064"/>
        <c:scaling>
          <c:orientation val="minMax"/>
        </c:scaling>
        <c:delete val="1"/>
        <c:axPos val="b"/>
        <c:numFmt formatCode="ge" sourceLinked="1"/>
        <c:majorTickMark val="none"/>
        <c:minorTickMark val="none"/>
        <c:tickLblPos val="none"/>
        <c:crossAx val="377779200"/>
        <c:crosses val="autoZero"/>
        <c:auto val="1"/>
        <c:lblOffset val="100"/>
        <c:baseTimeUnit val="years"/>
      </c:dateAx>
      <c:valAx>
        <c:axId val="3777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7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8.35</c:v>
                </c:pt>
                <c:pt idx="1">
                  <c:v>8.5399999999999991</c:v>
                </c:pt>
                <c:pt idx="2">
                  <c:v>216.11</c:v>
                </c:pt>
                <c:pt idx="3">
                  <c:v>198.11</c:v>
                </c:pt>
                <c:pt idx="4">
                  <c:v>152.11000000000001</c:v>
                </c:pt>
              </c:numCache>
            </c:numRef>
          </c:val>
          <c:extLst>
            <c:ext xmlns:c16="http://schemas.microsoft.com/office/drawing/2014/chart" uri="{C3380CC4-5D6E-409C-BE32-E72D297353CC}">
              <c16:uniqueId val="{00000000-AC36-4D9F-8C11-81C0D25FCB5E}"/>
            </c:ext>
          </c:extLst>
        </c:ser>
        <c:dLbls>
          <c:showLegendKey val="0"/>
          <c:showVal val="0"/>
          <c:showCatName val="0"/>
          <c:showSerName val="0"/>
          <c:showPercent val="0"/>
          <c:showBubbleSize val="0"/>
        </c:dLbls>
        <c:gapWidth val="150"/>
        <c:axId val="290434832"/>
        <c:axId val="2904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AC36-4D9F-8C11-81C0D25FCB5E}"/>
            </c:ext>
          </c:extLst>
        </c:ser>
        <c:dLbls>
          <c:showLegendKey val="0"/>
          <c:showVal val="0"/>
          <c:showCatName val="0"/>
          <c:showSerName val="0"/>
          <c:showPercent val="0"/>
          <c:showBubbleSize val="0"/>
        </c:dLbls>
        <c:marker val="1"/>
        <c:smooth val="0"/>
        <c:axId val="290434832"/>
        <c:axId val="290437184"/>
      </c:lineChart>
      <c:dateAx>
        <c:axId val="290434832"/>
        <c:scaling>
          <c:orientation val="minMax"/>
        </c:scaling>
        <c:delete val="1"/>
        <c:axPos val="b"/>
        <c:numFmt formatCode="ge" sourceLinked="1"/>
        <c:majorTickMark val="none"/>
        <c:minorTickMark val="none"/>
        <c:tickLblPos val="none"/>
        <c:crossAx val="290437184"/>
        <c:crosses val="autoZero"/>
        <c:auto val="1"/>
        <c:lblOffset val="100"/>
        <c:baseTimeUnit val="years"/>
      </c:dateAx>
      <c:valAx>
        <c:axId val="2904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3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190.53</c:v>
                </c:pt>
                <c:pt idx="1">
                  <c:v>175.36</c:v>
                </c:pt>
                <c:pt idx="2">
                  <c:v>178.36</c:v>
                </c:pt>
                <c:pt idx="3">
                  <c:v>181.45</c:v>
                </c:pt>
                <c:pt idx="4">
                  <c:v>168.73</c:v>
                </c:pt>
              </c:numCache>
            </c:numRef>
          </c:val>
          <c:extLst>
            <c:ext xmlns:c16="http://schemas.microsoft.com/office/drawing/2014/chart" uri="{C3380CC4-5D6E-409C-BE32-E72D297353CC}">
              <c16:uniqueId val="{00000000-2816-493A-AC52-D38BE3154870}"/>
            </c:ext>
          </c:extLst>
        </c:ser>
        <c:dLbls>
          <c:showLegendKey val="0"/>
          <c:showVal val="0"/>
          <c:showCatName val="0"/>
          <c:showSerName val="0"/>
          <c:showPercent val="0"/>
          <c:showBubbleSize val="0"/>
        </c:dLbls>
        <c:gapWidth val="150"/>
        <c:axId val="290436400"/>
        <c:axId val="297543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2816-493A-AC52-D38BE3154870}"/>
            </c:ext>
          </c:extLst>
        </c:ser>
        <c:dLbls>
          <c:showLegendKey val="0"/>
          <c:showVal val="0"/>
          <c:showCatName val="0"/>
          <c:showSerName val="0"/>
          <c:showPercent val="0"/>
          <c:showBubbleSize val="0"/>
        </c:dLbls>
        <c:marker val="1"/>
        <c:smooth val="0"/>
        <c:axId val="290436400"/>
        <c:axId val="297543648"/>
      </c:lineChart>
      <c:dateAx>
        <c:axId val="290436400"/>
        <c:scaling>
          <c:orientation val="minMax"/>
        </c:scaling>
        <c:delete val="1"/>
        <c:axPos val="b"/>
        <c:numFmt formatCode="ge" sourceLinked="1"/>
        <c:majorTickMark val="none"/>
        <c:minorTickMark val="none"/>
        <c:tickLblPos val="none"/>
        <c:crossAx val="297543648"/>
        <c:crosses val="autoZero"/>
        <c:auto val="1"/>
        <c:lblOffset val="100"/>
        <c:baseTimeUnit val="years"/>
      </c:dateAx>
      <c:valAx>
        <c:axId val="2975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43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110.11</c:v>
                </c:pt>
                <c:pt idx="1">
                  <c:v>121.06</c:v>
                </c:pt>
                <c:pt idx="2">
                  <c:v>120.51</c:v>
                </c:pt>
                <c:pt idx="3">
                  <c:v>118.1</c:v>
                </c:pt>
                <c:pt idx="4">
                  <c:v>128.12</c:v>
                </c:pt>
              </c:numCache>
            </c:numRef>
          </c:val>
          <c:extLst>
            <c:ext xmlns:c16="http://schemas.microsoft.com/office/drawing/2014/chart" uri="{C3380CC4-5D6E-409C-BE32-E72D297353CC}">
              <c16:uniqueId val="{00000000-D194-49D9-948C-0DABDC43EDD8}"/>
            </c:ext>
          </c:extLst>
        </c:ser>
        <c:dLbls>
          <c:showLegendKey val="0"/>
          <c:showVal val="0"/>
          <c:showCatName val="0"/>
          <c:showSerName val="0"/>
          <c:showPercent val="0"/>
          <c:showBubbleSize val="0"/>
        </c:dLbls>
        <c:gapWidth val="150"/>
        <c:axId val="297545608"/>
        <c:axId val="29754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D194-49D9-948C-0DABDC43EDD8}"/>
            </c:ext>
          </c:extLst>
        </c:ser>
        <c:dLbls>
          <c:showLegendKey val="0"/>
          <c:showVal val="0"/>
          <c:showCatName val="0"/>
          <c:showSerName val="0"/>
          <c:showPercent val="0"/>
          <c:showBubbleSize val="0"/>
        </c:dLbls>
        <c:marker val="1"/>
        <c:smooth val="0"/>
        <c:axId val="297545608"/>
        <c:axId val="297546392"/>
      </c:lineChart>
      <c:dateAx>
        <c:axId val="297545608"/>
        <c:scaling>
          <c:orientation val="minMax"/>
        </c:scaling>
        <c:delete val="1"/>
        <c:axPos val="b"/>
        <c:numFmt formatCode="ge" sourceLinked="1"/>
        <c:majorTickMark val="none"/>
        <c:minorTickMark val="none"/>
        <c:tickLblPos val="none"/>
        <c:crossAx val="297546392"/>
        <c:crosses val="autoZero"/>
        <c:auto val="1"/>
        <c:lblOffset val="100"/>
        <c:baseTimeUnit val="years"/>
      </c:dateAx>
      <c:valAx>
        <c:axId val="29754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54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蒲郡市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80483</v>
      </c>
      <c r="AM8" s="49"/>
      <c r="AN8" s="49"/>
      <c r="AO8" s="49"/>
      <c r="AP8" s="49"/>
      <c r="AQ8" s="49"/>
      <c r="AR8" s="49"/>
      <c r="AS8" s="49"/>
      <c r="AT8" s="44">
        <f>データ!T6</f>
        <v>56.92</v>
      </c>
      <c r="AU8" s="44"/>
      <c r="AV8" s="44"/>
      <c r="AW8" s="44"/>
      <c r="AX8" s="44"/>
      <c r="AY8" s="44"/>
      <c r="AZ8" s="44"/>
      <c r="BA8" s="44"/>
      <c r="BB8" s="44">
        <f>データ!U6</f>
        <v>1413.97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0.39</v>
      </c>
      <c r="Q10" s="44"/>
      <c r="R10" s="44"/>
      <c r="S10" s="44"/>
      <c r="T10" s="44"/>
      <c r="U10" s="44"/>
      <c r="V10" s="44"/>
      <c r="W10" s="44">
        <f>データ!Q6</f>
        <v>92.6</v>
      </c>
      <c r="X10" s="44"/>
      <c r="Y10" s="44"/>
      <c r="Z10" s="44"/>
      <c r="AA10" s="44"/>
      <c r="AB10" s="44"/>
      <c r="AC10" s="44"/>
      <c r="AD10" s="49">
        <f>データ!R6</f>
        <v>2257</v>
      </c>
      <c r="AE10" s="49"/>
      <c r="AF10" s="49"/>
      <c r="AG10" s="49"/>
      <c r="AH10" s="49"/>
      <c r="AI10" s="49"/>
      <c r="AJ10" s="49"/>
      <c r="AK10" s="2"/>
      <c r="AL10" s="49">
        <f>データ!V6</f>
        <v>315</v>
      </c>
      <c r="AM10" s="49"/>
      <c r="AN10" s="49"/>
      <c r="AO10" s="49"/>
      <c r="AP10" s="49"/>
      <c r="AQ10" s="49"/>
      <c r="AR10" s="49"/>
      <c r="AS10" s="49"/>
      <c r="AT10" s="44">
        <f>データ!W6</f>
        <v>0.3</v>
      </c>
      <c r="AU10" s="44"/>
      <c r="AV10" s="44"/>
      <c r="AW10" s="44"/>
      <c r="AX10" s="44"/>
      <c r="AY10" s="44"/>
      <c r="AZ10" s="44"/>
      <c r="BA10" s="44"/>
      <c r="BB10" s="44">
        <f>データ!X6</f>
        <v>1050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56</v>
      </c>
      <c r="O86" s="25" t="str">
        <f>データ!EO6</f>
        <v>【0.10】</v>
      </c>
    </row>
  </sheetData>
  <sheetProtection algorithmName="SHA-512" hashValue="yHinBwe0kZOBt1jRCNdnVcgS6VCD7YL5SPeQq6vIhkt/u9nUuf0JGkMw4MxJRoeXcnS9AKPtrfbuFPxohAPhLg==" saltValue="ld6Zboxz2Udxwf55GMQn9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232149</v>
      </c>
      <c r="D6" s="32">
        <f t="shared" si="3"/>
        <v>47</v>
      </c>
      <c r="E6" s="32">
        <f t="shared" si="3"/>
        <v>17</v>
      </c>
      <c r="F6" s="32">
        <f t="shared" si="3"/>
        <v>4</v>
      </c>
      <c r="G6" s="32">
        <f t="shared" si="3"/>
        <v>0</v>
      </c>
      <c r="H6" s="32" t="str">
        <f t="shared" si="3"/>
        <v>愛知県　蒲郡市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0.39</v>
      </c>
      <c r="Q6" s="33">
        <f t="shared" si="3"/>
        <v>92.6</v>
      </c>
      <c r="R6" s="33">
        <f t="shared" si="3"/>
        <v>2257</v>
      </c>
      <c r="S6" s="33">
        <f t="shared" si="3"/>
        <v>80483</v>
      </c>
      <c r="T6" s="33">
        <f t="shared" si="3"/>
        <v>56.92</v>
      </c>
      <c r="U6" s="33">
        <f t="shared" si="3"/>
        <v>1413.97</v>
      </c>
      <c r="V6" s="33">
        <f t="shared" si="3"/>
        <v>315</v>
      </c>
      <c r="W6" s="33">
        <f t="shared" si="3"/>
        <v>0.3</v>
      </c>
      <c r="X6" s="33">
        <f t="shared" si="3"/>
        <v>1050</v>
      </c>
      <c r="Y6" s="34">
        <f>IF(Y7="",NA(),Y7)</f>
        <v>153.47</v>
      </c>
      <c r="Z6" s="34">
        <f t="shared" ref="Z6:AH6" si="4">IF(Z7="",NA(),Z7)</f>
        <v>143.63999999999999</v>
      </c>
      <c r="AA6" s="34">
        <f t="shared" si="4"/>
        <v>146.36000000000001</v>
      </c>
      <c r="AB6" s="34">
        <f t="shared" si="4"/>
        <v>144.68</v>
      </c>
      <c r="AC6" s="34">
        <f t="shared" si="4"/>
        <v>141.86000000000001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8.35</v>
      </c>
      <c r="BG6" s="34">
        <f t="shared" ref="BG6:BO6" si="7">IF(BG7="",NA(),BG7)</f>
        <v>8.5399999999999991</v>
      </c>
      <c r="BH6" s="34">
        <f t="shared" si="7"/>
        <v>216.11</v>
      </c>
      <c r="BI6" s="34">
        <f t="shared" si="7"/>
        <v>198.11</v>
      </c>
      <c r="BJ6" s="34">
        <f t="shared" si="7"/>
        <v>152.11000000000001</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190.53</v>
      </c>
      <c r="BR6" s="34">
        <f t="shared" ref="BR6:BZ6" si="8">IF(BR7="",NA(),BR7)</f>
        <v>175.36</v>
      </c>
      <c r="BS6" s="34">
        <f t="shared" si="8"/>
        <v>178.36</v>
      </c>
      <c r="BT6" s="34">
        <f t="shared" si="8"/>
        <v>181.45</v>
      </c>
      <c r="BU6" s="34">
        <f t="shared" si="8"/>
        <v>168.73</v>
      </c>
      <c r="BV6" s="34">
        <f t="shared" si="8"/>
        <v>64.63</v>
      </c>
      <c r="BW6" s="34">
        <f t="shared" si="8"/>
        <v>66.56</v>
      </c>
      <c r="BX6" s="34">
        <f t="shared" si="8"/>
        <v>66.22</v>
      </c>
      <c r="BY6" s="34">
        <f t="shared" si="8"/>
        <v>69.87</v>
      </c>
      <c r="BZ6" s="34">
        <f t="shared" si="8"/>
        <v>74.3</v>
      </c>
      <c r="CA6" s="33" t="str">
        <f>IF(CA7="","",IF(CA7="-","【-】","【"&amp;SUBSTITUTE(TEXT(CA7,"#,##0.00"),"-","△")&amp;"】"))</f>
        <v>【75.58】</v>
      </c>
      <c r="CB6" s="34">
        <f>IF(CB7="",NA(),CB7)</f>
        <v>110.11</v>
      </c>
      <c r="CC6" s="34">
        <f t="shared" ref="CC6:CK6" si="9">IF(CC7="",NA(),CC7)</f>
        <v>121.06</v>
      </c>
      <c r="CD6" s="34">
        <f t="shared" si="9"/>
        <v>120.51</v>
      </c>
      <c r="CE6" s="34">
        <f t="shared" si="9"/>
        <v>118.1</v>
      </c>
      <c r="CF6" s="34">
        <f t="shared" si="9"/>
        <v>128.12</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74.2</v>
      </c>
      <c r="CY6" s="34">
        <f t="shared" ref="CY6:DG6" si="11">IF(CY7="",NA(),CY7)</f>
        <v>73.67</v>
      </c>
      <c r="CZ6" s="34">
        <f t="shared" si="11"/>
        <v>72.12</v>
      </c>
      <c r="DA6" s="34">
        <f t="shared" si="11"/>
        <v>74.760000000000005</v>
      </c>
      <c r="DB6" s="34">
        <f t="shared" si="11"/>
        <v>76.510000000000005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232149</v>
      </c>
      <c r="D7" s="36">
        <v>47</v>
      </c>
      <c r="E7" s="36">
        <v>17</v>
      </c>
      <c r="F7" s="36">
        <v>4</v>
      </c>
      <c r="G7" s="36">
        <v>0</v>
      </c>
      <c r="H7" s="36" t="s">
        <v>110</v>
      </c>
      <c r="I7" s="36" t="s">
        <v>111</v>
      </c>
      <c r="J7" s="36" t="s">
        <v>112</v>
      </c>
      <c r="K7" s="36" t="s">
        <v>113</v>
      </c>
      <c r="L7" s="36" t="s">
        <v>114</v>
      </c>
      <c r="M7" s="36" t="s">
        <v>115</v>
      </c>
      <c r="N7" s="37" t="s">
        <v>116</v>
      </c>
      <c r="O7" s="37" t="s">
        <v>117</v>
      </c>
      <c r="P7" s="37">
        <v>0.39</v>
      </c>
      <c r="Q7" s="37">
        <v>92.6</v>
      </c>
      <c r="R7" s="37">
        <v>2257</v>
      </c>
      <c r="S7" s="37">
        <v>80483</v>
      </c>
      <c r="T7" s="37">
        <v>56.92</v>
      </c>
      <c r="U7" s="37">
        <v>1413.97</v>
      </c>
      <c r="V7" s="37">
        <v>315</v>
      </c>
      <c r="W7" s="37">
        <v>0.3</v>
      </c>
      <c r="X7" s="37">
        <v>1050</v>
      </c>
      <c r="Y7" s="37">
        <v>153.47</v>
      </c>
      <c r="Z7" s="37">
        <v>143.63999999999999</v>
      </c>
      <c r="AA7" s="37">
        <v>146.36000000000001</v>
      </c>
      <c r="AB7" s="37">
        <v>144.68</v>
      </c>
      <c r="AC7" s="37">
        <v>141.86000000000001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8.35</v>
      </c>
      <c r="BG7" s="37">
        <v>8.5399999999999991</v>
      </c>
      <c r="BH7" s="37">
        <v>216.11</v>
      </c>
      <c r="BI7" s="37">
        <v>198.11</v>
      </c>
      <c r="BJ7" s="37">
        <v>152.11000000000001</v>
      </c>
      <c r="BK7" s="37">
        <v>1569.13</v>
      </c>
      <c r="BL7" s="37">
        <v>1436</v>
      </c>
      <c r="BM7" s="37">
        <v>1434.89</v>
      </c>
      <c r="BN7" s="37">
        <v>1298.9100000000001</v>
      </c>
      <c r="BO7" s="37">
        <v>1243.71</v>
      </c>
      <c r="BP7" s="37">
        <v>1225.44</v>
      </c>
      <c r="BQ7" s="37">
        <v>190.53</v>
      </c>
      <c r="BR7" s="37">
        <v>175.36</v>
      </c>
      <c r="BS7" s="37">
        <v>178.36</v>
      </c>
      <c r="BT7" s="37">
        <v>181.45</v>
      </c>
      <c r="BU7" s="37">
        <v>168.73</v>
      </c>
      <c r="BV7" s="37">
        <v>64.63</v>
      </c>
      <c r="BW7" s="37">
        <v>66.56</v>
      </c>
      <c r="BX7" s="37">
        <v>66.22</v>
      </c>
      <c r="BY7" s="37">
        <v>69.87</v>
      </c>
      <c r="BZ7" s="37">
        <v>74.3</v>
      </c>
      <c r="CA7" s="37">
        <v>75.58</v>
      </c>
      <c r="CB7" s="37">
        <v>110.11</v>
      </c>
      <c r="CC7" s="37">
        <v>121.06</v>
      </c>
      <c r="CD7" s="37">
        <v>120.51</v>
      </c>
      <c r="CE7" s="37">
        <v>118.1</v>
      </c>
      <c r="CF7" s="37">
        <v>128.12</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74.2</v>
      </c>
      <c r="CY7" s="37">
        <v>73.67</v>
      </c>
      <c r="CZ7" s="37">
        <v>72.12</v>
      </c>
      <c r="DA7" s="37">
        <v>74.760000000000005</v>
      </c>
      <c r="DB7" s="37">
        <v>76.510000000000005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2019-02-14T11:50:34Z</cp:lastPrinted>
  <dcterms:created xsi:type="dcterms:W3CDTF">2018-12-03T09:15:06Z</dcterms:created>
  <dcterms:modified xsi:type="dcterms:W3CDTF">2019-02-14T11:50:37Z</dcterms:modified>
  <cp:category/>
</cp:coreProperties>
</file>