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yRELLG2LM6OgHZbMU47U88+CjlaBGxVhsM1kfSlvig3uPVOBCz/84wAPWcvoLipkTtXIz5SzkLyq3Y/zH7utww==" workbookSaltValue="s6a0eWtL6gKXz9qAjE2Ap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<sst xmlns="http://schemas.openxmlformats.org/spreadsheetml/2006/main" count="245" uniqueCount="127">
  <si>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</si>
  <si>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</si>
  <si>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</si>
  <si>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</si>
  <si>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</si>
  <si>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</si>
  <si>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</si>
  <si>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</si>
  <si>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</si>
  <si>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</si>
  <si>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</si>
  <si>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</si>
  <si>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</si>
  <si>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</si>
  <si>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</si>
  <si>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</si>
  <si>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</si>
  <si>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</si>
  <si>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</si>
  <si>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</si>
  <si>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</si>
  <si>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</si>
  <si>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</si>
  <si>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</si>
  <si>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</si>
  <si>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</si>
  <si>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</si>
  <si>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</si>
  <si>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</si>
  <si>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</si>
  <si>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</si>
  <si>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</si>
  <si>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</si>
  <si>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</si>
  <si>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</si>
  <si>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</si>
  <si>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</si>
  <si>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</si>
  <si>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</si>
  <si>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</si>
  <si>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</si>
  <si>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</si>
  <si>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</si>
  <si>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</si>
  <si>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</si>
  <si>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</si>
  <si>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</si>
  <si>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</si>
  <si>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</si>
  <si>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</si>
  <si>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</si>
  <si>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</si>
  <si>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</si>
  <si>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</si>
  <si>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</si>
  <si>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</si>
  <si>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</si>
  <si>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</si>
  <si>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</si>
  <si>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</si>
  <si>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</si>
  <si>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</si>
  <si>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</si>
  <si>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</si>
  <si>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</si>
  <si>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</si>
  <si>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</si>
  <si>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</si>
  <si>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</si>
  <si>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</si>
  <si>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</si>
  <si>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</si>
  <si>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</si>
  <si>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</si>
  <si>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</si>
  <si>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</si>
  <si>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</si>
  <si>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</si>
  <si>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</si>
  <si>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</si>
  <si>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</si>
  <si>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</si>
  <si>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</si>
  <si>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</si>
  <si>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</si>
  <si>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</si>
  <si>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</si>
  <si>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</si>
  <si>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</si>
  <si>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</si>
  <si>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</si>
  <si>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</si>
  <si>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</si>
  <si>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</si>
  <si>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</si>
  <si>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</si>
  <si>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</si>
  <si>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</si>
  <si>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</si>
  <si>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</si>
  <si>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</si>
  <si>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</si>
  <si>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</si>
  <si>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</si>
  <si>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</si>
  <si>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</si>
  <si>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</si>
  <si>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</si>
  <si>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</si>
  <si>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</si>
  <si>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</si>
  <si>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犬山市</t>
  </si>
  <si>
    <t>法非適用</t>
  </si>
  <si>
    <t>下水道事業</t>
  </si>
  <si>
    <t>公共下水道</t>
  </si>
  <si>
    <t>Bd2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</si>
  <si>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</si>
  <si>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</si>
  <si>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</si>
  <si>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</si>
  <si>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</si>
  <si>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</si>
  <si>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</si>
  <si>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</si>
  <si>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法定耐用年数を超えた管きょが少ないため、更新した管きょは少ない。
　ただし、将来の更新時期に備え、計画的な経営や適正な維持管理に努めていく必要がある。</t>
    <phoneticPr fontId="4"/>
  </si>
  <si>
    <t>　水洗化率が全国平均を下回るため、未整備地区の整備を進めると共に、未接続世帯への普及活動を強化し、水洗化率を向上させ、使用料収入源の確保に努めていく必要がある。
　また、使用料の適正化による値上げは重要と考えているが、現時点においては、価格体系を現状で抑えることで、水洗化率の向上に努めていく方針である。ただし、今後、平成32年度までに経営戦略を作成し、必要に応じて値上げの検討を行っていく。</t>
    <phoneticPr fontId="4"/>
  </si>
  <si>
    <t>　犬山市公共下水道事業については、地形上の理由から「五条川左岸処理区」と、「五条川右岸処理区」の２つの処理区に分かれている。普及率については、全国平均を下回るため、未整備地区の早期整備が要求される。
　財源の主な内訳としては、使用料・一般会計からの繰入金・地方債である。使用料は整備拡大に伴い、増加傾向にある。④企業債残高対事業規模比率については、企業債の償還ピークを過ぎているため減少傾向にあり、発行額が類似団体と比較して下回っている。今後についても未整備地区の整備を進めていく上で、事業の精査をしつつ同水準の発行を見込んでいる。なお、企業債残高は年々減少してきている。
　①収益的収支比率について、平成25年度より企業債の償還年数を30年から10年に変更したため、据置期間後である平成27年度以降の償還金が例年に比べ増加し、数値が下がっている。また、H29年度に関しては、不明水増加に伴う流域関連の維持管理負担金が増加したため、例年より数値が下がっている。今後は使用料収入の増加に伴い改善していく見込みだが、償還年数の再検討も視野に入れていく。
　また、⑤経費回収率ついて、下水道整備に伴う供用開始区域の拡大により、新規接続件数が増加し、使用料収入が増えてきているため増加傾向であるが、H29年度は、不明水増加に伴い汚水処理費が増加したため減少している。類似団体と比較すると低いため、今後は100％を目指し、最終的には市の繰入金で対応している地方債償還にも充てていくことができるよう、水洗化率の改善等、使用料収入の増加に努めていきたいと考えている。なお、⑧水洗化率については、接続促進の強化により増加傾向にある。</t>
    <rPh sb="382" eb="384">
      <t>ネンド</t>
    </rPh>
    <rPh sb="385" eb="386">
      <t>カン</t>
    </rPh>
    <rPh sb="390" eb="392">
      <t>フメイ</t>
    </rPh>
    <rPh sb="392" eb="393">
      <t>スイ</t>
    </rPh>
    <rPh sb="393" eb="395">
      <t>ゾウカ</t>
    </rPh>
    <rPh sb="396" eb="397">
      <t>トモナ</t>
    </rPh>
    <rPh sb="398" eb="400">
      <t>リュウイキ</t>
    </rPh>
    <rPh sb="400" eb="402">
      <t>カンレン</t>
    </rPh>
    <rPh sb="403" eb="405">
      <t>イジ</t>
    </rPh>
    <rPh sb="405" eb="407">
      <t>カンリ</t>
    </rPh>
    <rPh sb="407" eb="410">
      <t>フタンキン</t>
    </rPh>
    <rPh sb="411" eb="413">
      <t>ゾウカ</t>
    </rPh>
    <rPh sb="418" eb="420">
      <t>レイネン</t>
    </rPh>
    <rPh sb="422" eb="424">
      <t>スウチ</t>
    </rPh>
    <rPh sb="425" eb="426">
      <t>サ</t>
    </rPh>
    <rPh sb="551" eb="553">
      <t>ネンド</t>
    </rPh>
    <rPh sb="555" eb="557">
      <t>フメイ</t>
    </rPh>
    <rPh sb="557" eb="558">
      <t>スイ</t>
    </rPh>
    <rPh sb="558" eb="560">
      <t>ゾウカ</t>
    </rPh>
    <rPh sb="561" eb="562">
      <t>トモナ</t>
    </rPh>
    <rPh sb="563" eb="565">
      <t>オスイ</t>
    </rPh>
    <rPh sb="565" eb="567">
      <t>ショリ</t>
    </rPh>
    <rPh sb="567" eb="568">
      <t>ヒ</t>
    </rPh>
    <rPh sb="569" eb="571">
      <t>ゾウカ</t>
    </rPh>
    <rPh sb="575" eb="577">
      <t>ゲンショウ</t>
    </rPh>
    <rPh sb="683" eb="686">
      <t>スイセンカ</t>
    </rPh>
    <rPh sb="686" eb="687">
      <t>リツ</t>
    </rPh>
    <rPh sb="693" eb="695">
      <t>セツゾク</t>
    </rPh>
    <rPh sb="695" eb="697">
      <t>ソクシン</t>
    </rPh>
    <rPh sb="698" eb="700">
      <t>キョウカ</t>
    </rPh>
    <rPh sb="703" eb="705">
      <t>ゾウカ</t>
    </rPh>
    <rPh sb="705" eb="70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</si>
</sst>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E3-4216-A36E-FF7619D9EBB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23E3-4216-A36E-FF7619D9EBB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F-4589-B6DA-0890B8F1B84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E7EF-4589-B6DA-0890B8F1B84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85.32</c:v>
                </c:pt>
                <c:pt idx="1">
                  <c:v>85.01</c:v>
                </c:pt>
                <c:pt idx="2">
                  <c:v>83.62</c:v>
                </c:pt>
                <c:pt idx="3">
                  <c:v>86.15</c:v>
                </c:pt>
                <c:pt idx="4">
                  <c:v>87.03</c:v>
                </c:pt>
              </c:numCache>
            </c:numRef>
          </c:val>
          <c:extLst>
            <c:ext xmlns:c16="http://schemas.microsoft.com/office/drawing/2014/chart" uri="{C3380CC4-5D6E-409C-BE32-E72D297353CC}">
              <c16:uniqueId val="{00000000-08D3-4356-8F52-FDDBBF6773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08D3-4356-8F52-FDDBBF6773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87.29</c:v>
                </c:pt>
                <c:pt idx="1">
                  <c:v>88.84</c:v>
                </c:pt>
                <c:pt idx="2">
                  <c:v>87.06</c:v>
                </c:pt>
                <c:pt idx="3">
                  <c:v>86.6</c:v>
                </c:pt>
                <c:pt idx="4">
                  <c:v>80.17</c:v>
                </c:pt>
              </c:numCache>
            </c:numRef>
          </c:val>
          <c:extLst>
            <c:ext xmlns:c16="http://schemas.microsoft.com/office/drawing/2014/chart" uri="{C3380CC4-5D6E-409C-BE32-E72D297353CC}">
              <c16:uniqueId val="{00000000-C499-407F-96EA-3F0C2CF844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99-407F-96EA-3F0C2CF844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37-4839-829E-A76B04EBFDF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37-4839-829E-A76B04EBFDF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B7-42B4-BE0B-50B1810D351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B7-42B4-BE0B-50B1810D351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6-46A4-86BC-CDDD0BFEFDC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6-46A4-86BC-CDDD0BFEFDC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7C-4973-B65C-563C664661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7C-4973-B65C-563C664661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616.72</c:v>
                </c:pt>
                <c:pt idx="1">
                  <c:v>372.36</c:v>
                </c:pt>
                <c:pt idx="2">
                  <c:v>427.73</c:v>
                </c:pt>
                <c:pt idx="3">
                  <c:v>406.51</c:v>
                </c:pt>
                <c:pt idx="4">
                  <c:v>383.58</c:v>
                </c:pt>
              </c:numCache>
            </c:numRef>
          </c:val>
          <c:extLst>
            <c:ext xmlns:c16="http://schemas.microsoft.com/office/drawing/2014/chart" uri="{C3380CC4-5D6E-409C-BE32-E72D297353CC}">
              <c16:uniqueId val="{00000000-1596-47D3-A2C8-E8E504F2EE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1596-47D3-A2C8-E8E504F2EE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73.05</c:v>
                </c:pt>
                <c:pt idx="1">
                  <c:v>74.89</c:v>
                </c:pt>
                <c:pt idx="2">
                  <c:v>75.510000000000005</c:v>
                </c:pt>
                <c:pt idx="3">
                  <c:v>76.23</c:v>
                </c:pt>
                <c:pt idx="4">
                  <c:v>63.74</c:v>
                </c:pt>
              </c:numCache>
            </c:numRef>
          </c:val>
          <c:extLst>
            <c:ext xmlns:c16="http://schemas.microsoft.com/office/drawing/2014/chart" uri="{C3380CC4-5D6E-409C-BE32-E72D297353CC}">
              <c16:uniqueId val="{00000000-63A2-41D9-9118-346DAC2CC5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63A2-41D9-9118-346DAC2CC5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151.84</c:v>
                </c:pt>
                <c:pt idx="1">
                  <c:v>151.82</c:v>
                </c:pt>
                <c:pt idx="2">
                  <c:v>151.80000000000001</c:v>
                </c:pt>
                <c:pt idx="3">
                  <c:v>149.41999999999999</c:v>
                </c:pt>
                <c:pt idx="4">
                  <c:v>178.31</c:v>
                </c:pt>
              </c:numCache>
            </c:numRef>
          </c:val>
          <c:extLst>
            <c:ext xmlns:c16="http://schemas.microsoft.com/office/drawing/2014/chart" uri="{C3380CC4-5D6E-409C-BE32-E72D297353CC}">
              <c16:uniqueId val="{00000000-48C0-49D8-98EF-795162FD03B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48C0-49D8-98EF-795162FD03B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愛知県　犬山市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Bd2</v>
      </c>
      <c r="X8" s="77"/>
      <c r="Y8" s="77"/>
      <c r="Z8" s="77"/>
      <c r="AA8" s="77"/>
      <c r="AB8" s="77"/>
      <c r="AC8" s="77"/>
      <c r="AD8" s="78" t="str">
        <f>データ!$M$6</f>
        <v>非設置</v>
      </c>
      <c r="AE8" s="78"/>
      <c r="AF8" s="78"/>
      <c r="AG8" s="78"/>
      <c r="AH8" s="78"/>
      <c r="AI8" s="78"/>
      <c r="AJ8" s="78"/>
      <c r="AK8" s="3"/>
      <c r="AL8" s="72">
        <f>データ!S6</f>
        <v>74493</v>
      </c>
      <c r="AM8" s="72"/>
      <c r="AN8" s="72"/>
      <c r="AO8" s="72"/>
      <c r="AP8" s="72"/>
      <c r="AQ8" s="72"/>
      <c r="AR8" s="72"/>
      <c r="AS8" s="72"/>
      <c r="AT8" s="71">
        <f>データ!T6</f>
        <v>74.900000000000006</v>
      </c>
      <c r="AU8" s="71"/>
      <c r="AV8" s="71"/>
      <c r="AW8" s="71"/>
      <c r="AX8" s="71"/>
      <c r="AY8" s="71"/>
      <c r="AZ8" s="71"/>
      <c r="BA8" s="71"/>
      <c r="BB8" s="71">
        <f>データ!U6</f>
        <v>994.57</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67.3</v>
      </c>
      <c r="Q10" s="71"/>
      <c r="R10" s="71"/>
      <c r="S10" s="71"/>
      <c r="T10" s="71"/>
      <c r="U10" s="71"/>
      <c r="V10" s="71"/>
      <c r="W10" s="71">
        <f>データ!Q6</f>
        <v>69.930000000000007</v>
      </c>
      <c r="X10" s="71"/>
      <c r="Y10" s="71"/>
      <c r="Z10" s="71"/>
      <c r="AA10" s="71"/>
      <c r="AB10" s="71"/>
      <c r="AC10" s="71"/>
      <c r="AD10" s="72">
        <f>データ!R6</f>
        <v>1738</v>
      </c>
      <c r="AE10" s="72"/>
      <c r="AF10" s="72"/>
      <c r="AG10" s="72"/>
      <c r="AH10" s="72"/>
      <c r="AI10" s="72"/>
      <c r="AJ10" s="72"/>
      <c r="AK10" s="2"/>
      <c r="AL10" s="72">
        <f>データ!V6</f>
        <v>50022</v>
      </c>
      <c r="AM10" s="72"/>
      <c r="AN10" s="72"/>
      <c r="AO10" s="72"/>
      <c r="AP10" s="72"/>
      <c r="AQ10" s="72"/>
      <c r="AR10" s="72"/>
      <c r="AS10" s="72"/>
      <c r="AT10" s="71">
        <f>データ!W6</f>
        <v>10.69</v>
      </c>
      <c r="AU10" s="71"/>
      <c r="AV10" s="71"/>
      <c r="AW10" s="71"/>
      <c r="AX10" s="71"/>
      <c r="AY10" s="71"/>
      <c r="AZ10" s="71"/>
      <c r="BA10" s="71"/>
      <c r="BB10" s="71">
        <f>データ!X6</f>
        <v>4679.33</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abWlW6NV4jx6pukgeT7Arth0eA7oWaxuBvDrPuOkDy36MUZaI5FzA2TRGs86lxCa4mX8y26e+t/9GwXJHaFZ6Q==" saltValue="V5Ex4fgOisO2PAt4NRU9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232157</v>
      </c>
      <c r="D6" s="32">
        <f t="shared" si="3"/>
        <v>47</v>
      </c>
      <c r="E6" s="32">
        <f t="shared" si="3"/>
        <v>17</v>
      </c>
      <c r="F6" s="32">
        <f t="shared" si="3"/>
        <v>1</v>
      </c>
      <c r="G6" s="32">
        <f t="shared" si="3"/>
        <v>0</v>
      </c>
      <c r="H6" s="32" t="str">
        <f t="shared" si="3"/>
        <v>愛知県　犬山市</v>
      </c>
      <c r="I6" s="32" t="str">
        <f t="shared" si="3"/>
        <v>法非適用</v>
      </c>
      <c r="J6" s="32" t="str">
        <f t="shared" si="3"/>
        <v>下水道事業</v>
      </c>
      <c r="K6" s="32" t="str">
        <f t="shared" si="3"/>
        <v>公共下水道</v>
      </c>
      <c r="L6" s="32" t="str">
        <f t="shared" si="3"/>
        <v>Bd2</v>
      </c>
      <c r="M6" s="32" t="str">
        <f t="shared" si="3"/>
        <v>非設置</v>
      </c>
      <c r="N6" s="33" t="str">
        <f t="shared" si="3"/>
        <v>-</v>
      </c>
      <c r="O6" s="33" t="str">
        <f t="shared" si="3"/>
        <v>該当数値なし</v>
      </c>
      <c r="P6" s="33">
        <f t="shared" si="3"/>
        <v>67.3</v>
      </c>
      <c r="Q6" s="33">
        <f t="shared" si="3"/>
        <v>69.930000000000007</v>
      </c>
      <c r="R6" s="33">
        <f t="shared" si="3"/>
        <v>1738</v>
      </c>
      <c r="S6" s="33">
        <f t="shared" si="3"/>
        <v>74493</v>
      </c>
      <c r="T6" s="33">
        <f t="shared" si="3"/>
        <v>74.900000000000006</v>
      </c>
      <c r="U6" s="33">
        <f t="shared" si="3"/>
        <v>994.57</v>
      </c>
      <c r="V6" s="33">
        <f t="shared" si="3"/>
        <v>50022</v>
      </c>
      <c r="W6" s="33">
        <f t="shared" si="3"/>
        <v>10.69</v>
      </c>
      <c r="X6" s="33">
        <f t="shared" si="3"/>
        <v>4679.33</v>
      </c>
      <c r="Y6" s="34">
        <f>IF(Y7="",NA(),Y7)</f>
        <v>87.29</v>
      </c>
      <c r="Z6" s="34">
        <f t="shared" ref="Z6:AH6" si="4">IF(Z7="",NA(),Z7)</f>
        <v>88.84</v>
      </c>
      <c r="AA6" s="34">
        <f t="shared" si="4"/>
        <v>87.06</v>
      </c>
      <c r="AB6" s="34">
        <f t="shared" si="4"/>
        <v>86.6</v>
      </c>
      <c r="AC6" s="34">
        <f t="shared" si="4"/>
        <v>80.17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616.72</v>
      </c>
      <c r="BG6" s="34">
        <f t="shared" ref="BG6:BO6" si="7">IF(BG7="",NA(),BG7)</f>
        <v>372.36</v>
      </c>
      <c r="BH6" s="34">
        <f t="shared" si="7"/>
        <v>427.73</v>
      </c>
      <c r="BI6" s="34">
        <f t="shared" si="7"/>
        <v>406.51</v>
      </c>
      <c r="BJ6" s="34">
        <f t="shared" si="7"/>
        <v>383.58</v>
      </c>
      <c r="BK6" s="34">
        <f t="shared" si="7"/>
        <v>1115.1099999999999</v>
      </c>
      <c r="BL6" s="34">
        <f t="shared" si="7"/>
        <v>1010.51</v>
      </c>
      <c r="BM6" s="34">
        <f t="shared" si="7"/>
        <v>1031.56</v>
      </c>
      <c r="BN6" s="34">
        <f t="shared" si="7"/>
        <v>1053.93</v>
      </c>
      <c r="BO6" s="34">
        <f t="shared" si="7"/>
        <v>1046.25</v>
      </c>
      <c r="BP6" s="33" t="str">
        <f>IF(BP7="","",IF(BP7="-","【-】","【"&amp;SUBSTITUTE(TEXT(BP7,"#,##0.00"),"-","△")&amp;"】"))</f>
        <v>【707.33】</v>
      </c>
      <c r="BQ6" s="34">
        <f>IF(BQ7="",NA(),BQ7)</f>
        <v>73.05</v>
      </c>
      <c r="BR6" s="34">
        <f t="shared" ref="BR6:BZ6" si="8">IF(BR7="",NA(),BR7)</f>
        <v>74.89</v>
      </c>
      <c r="BS6" s="34">
        <f t="shared" si="8"/>
        <v>75.510000000000005</v>
      </c>
      <c r="BT6" s="34">
        <f t="shared" si="8"/>
        <v>76.23</v>
      </c>
      <c r="BU6" s="34">
        <f t="shared" si="8"/>
        <v>63.74</v>
      </c>
      <c r="BV6" s="34">
        <f t="shared" si="8"/>
        <v>79.540000000000006</v>
      </c>
      <c r="BW6" s="34">
        <f t="shared" si="8"/>
        <v>83</v>
      </c>
      <c r="BX6" s="34">
        <f t="shared" si="8"/>
        <v>84.32</v>
      </c>
      <c r="BY6" s="34">
        <f t="shared" si="8"/>
        <v>85.23</v>
      </c>
      <c r="BZ6" s="34">
        <f t="shared" si="8"/>
        <v>88.37</v>
      </c>
      <c r="CA6" s="33" t="str">
        <f>IF(CA7="","",IF(CA7="-","【-】","【"&amp;SUBSTITUTE(TEXT(CA7,"#,##0.00"),"-","△")&amp;"】"))</f>
        <v>【101.26】</v>
      </c>
      <c r="CB6" s="34">
        <f>IF(CB7="",NA(),CB7)</f>
        <v>151.84</v>
      </c>
      <c r="CC6" s="34">
        <f t="shared" ref="CC6:CK6" si="9">IF(CC7="",NA(),CC7)</f>
        <v>151.82</v>
      </c>
      <c r="CD6" s="34">
        <f t="shared" si="9"/>
        <v>151.80000000000001</v>
      </c>
      <c r="CE6" s="34">
        <f t="shared" si="9"/>
        <v>149.41999999999999</v>
      </c>
      <c r="CF6" s="34">
        <f t="shared" si="9"/>
        <v>178.31</v>
      </c>
      <c r="CG6" s="34">
        <f t="shared" si="9"/>
        <v>199.36</v>
      </c>
      <c r="CH6" s="34">
        <f t="shared" si="9"/>
        <v>193.74</v>
      </c>
      <c r="CI6" s="34">
        <f t="shared" si="9"/>
        <v>188.12</v>
      </c>
      <c r="CJ6" s="34">
        <f t="shared" si="9"/>
        <v>185.7</v>
      </c>
      <c r="CK6" s="34">
        <f t="shared" si="9"/>
        <v>178.11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62.09</v>
      </c>
      <c r="CS6" s="34">
        <f t="shared" si="10"/>
        <v>62.23</v>
      </c>
      <c r="CT6" s="34">
        <f t="shared" si="10"/>
        <v>60</v>
      </c>
      <c r="CU6" s="34">
        <f t="shared" si="10"/>
        <v>61.03</v>
      </c>
      <c r="CV6" s="34">
        <f t="shared" si="10"/>
        <v>59.55</v>
      </c>
      <c r="CW6" s="33" t="str">
        <f>IF(CW7="","",IF(CW7="-","【-】","【"&amp;SUBSTITUTE(TEXT(CW7,"#,##0.00"),"-","△")&amp;"】"))</f>
        <v>【60.13】</v>
      </c>
      <c r="CX6" s="34">
        <f>IF(CX7="",NA(),CX7)</f>
        <v>85.32</v>
      </c>
      <c r="CY6" s="34">
        <f t="shared" ref="CY6:DG6" si="11">IF(CY7="",NA(),CY7)</f>
        <v>85.01</v>
      </c>
      <c r="CZ6" s="34">
        <f t="shared" si="11"/>
        <v>83.62</v>
      </c>
      <c r="DA6" s="34">
        <f t="shared" si="11"/>
        <v>86.15</v>
      </c>
      <c r="DB6" s="34">
        <f t="shared" si="11"/>
        <v>87.03</v>
      </c>
      <c r="DC6" s="34">
        <f t="shared" si="11"/>
        <v>86.88</v>
      </c>
      <c r="DD6" s="34">
        <f t="shared" si="11"/>
        <v>86.56</v>
      </c>
      <c r="DE6" s="34">
        <f t="shared" si="11"/>
        <v>86.78</v>
      </c>
      <c r="DF6" s="34">
        <f t="shared" si="11"/>
        <v>86.83</v>
      </c>
      <c r="DG6" s="34">
        <f t="shared" si="11"/>
        <v>87.14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0.04</v>
      </c>
      <c r="EL6" s="34">
        <f t="shared" si="14"/>
        <v>0.38</v>
      </c>
      <c r="EM6" s="34">
        <f t="shared" si="14"/>
        <v>0.01</v>
      </c>
      <c r="EN6" s="34">
        <f t="shared" si="14"/>
        <v>0.11</v>
      </c>
      <c r="EO6" s="33" t="str">
        <f>IF(EO7="","",IF(EO7="-","【-】","【"&amp;SUBSTITUTE(TEXT(EO7,"#,##0.00"),"-","△")&amp;"】"))</f>
        <v>【0.23】</v>
      </c>
    </row>
    <row r="7" spans="1:145" s="35" customFormat="1" x14ac:dyDescent="0.15">
      <c r="A7" s="27"/>
      <c r="B7" s="36">
        <v>2017</v>
      </c>
      <c r="C7" s="36">
        <v>232157</v>
      </c>
      <c r="D7" s="36">
        <v>47</v>
      </c>
      <c r="E7" s="36">
        <v>17</v>
      </c>
      <c r="F7" s="36">
        <v>1</v>
      </c>
      <c r="G7" s="36">
        <v>0</v>
      </c>
      <c r="H7" s="36" t="s">
        <v>111</v>
      </c>
      <c r="I7" s="36" t="s">
        <v>112</v>
      </c>
      <c r="J7" s="36" t="s">
        <v>113</v>
      </c>
      <c r="K7" s="36" t="s">
        <v>114</v>
      </c>
      <c r="L7" s="36" t="s">
        <v>115</v>
      </c>
      <c r="M7" s="36" t="s">
        <v>116</v>
      </c>
      <c r="N7" s="37" t="s">
        <v>117</v>
      </c>
      <c r="O7" s="37" t="s">
        <v>118</v>
      </c>
      <c r="P7" s="37">
        <v>67.3</v>
      </c>
      <c r="Q7" s="37">
        <v>69.930000000000007</v>
      </c>
      <c r="R7" s="37">
        <v>1738</v>
      </c>
      <c r="S7" s="37">
        <v>74493</v>
      </c>
      <c r="T7" s="37">
        <v>74.900000000000006</v>
      </c>
      <c r="U7" s="37">
        <v>994.57</v>
      </c>
      <c r="V7" s="37">
        <v>50022</v>
      </c>
      <c r="W7" s="37">
        <v>10.69</v>
      </c>
      <c r="X7" s="37">
        <v>4679.33</v>
      </c>
      <c r="Y7" s="37">
        <v>87.29</v>
      </c>
      <c r="Z7" s="37">
        <v>88.84</v>
      </c>
      <c r="AA7" s="37">
        <v>87.06</v>
      </c>
      <c r="AB7" s="37">
        <v>86.6</v>
      </c>
      <c r="AC7" s="37">
        <v>80.17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616.72</v>
      </c>
      <c r="BG7" s="37">
        <v>372.36</v>
      </c>
      <c r="BH7" s="37">
        <v>427.73</v>
      </c>
      <c r="BI7" s="37">
        <v>406.51</v>
      </c>
      <c r="BJ7" s="37">
        <v>383.58</v>
      </c>
      <c r="BK7" s="37">
        <v>1115.1099999999999</v>
      </c>
      <c r="BL7" s="37">
        <v>1010.51</v>
      </c>
      <c r="BM7" s="37">
        <v>1031.56</v>
      </c>
      <c r="BN7" s="37">
        <v>1053.93</v>
      </c>
      <c r="BO7" s="37">
        <v>1046.25</v>
      </c>
      <c r="BP7" s="37">
        <v>707.33</v>
      </c>
      <c r="BQ7" s="37">
        <v>73.05</v>
      </c>
      <c r="BR7" s="37">
        <v>74.89</v>
      </c>
      <c r="BS7" s="37">
        <v>75.510000000000005</v>
      </c>
      <c r="BT7" s="37">
        <v>76.23</v>
      </c>
      <c r="BU7" s="37">
        <v>63.74</v>
      </c>
      <c r="BV7" s="37">
        <v>79.540000000000006</v>
      </c>
      <c r="BW7" s="37">
        <v>83</v>
      </c>
      <c r="BX7" s="37">
        <v>84.32</v>
      </c>
      <c r="BY7" s="37">
        <v>85.23</v>
      </c>
      <c r="BZ7" s="37">
        <v>88.37</v>
      </c>
      <c r="CA7" s="37">
        <v>101.26</v>
      </c>
      <c r="CB7" s="37">
        <v>151.84</v>
      </c>
      <c r="CC7" s="37">
        <v>151.82</v>
      </c>
      <c r="CD7" s="37">
        <v>151.80000000000001</v>
      </c>
      <c r="CE7" s="37">
        <v>149.41999999999999</v>
      </c>
      <c r="CF7" s="37">
        <v>178.31</v>
      </c>
      <c r="CG7" s="37">
        <v>199.36</v>
      </c>
      <c r="CH7" s="37">
        <v>193.74</v>
      </c>
      <c r="CI7" s="37">
        <v>188.12</v>
      </c>
      <c r="CJ7" s="37">
        <v>185.7</v>
      </c>
      <c r="CK7" s="37">
        <v>178.11</v>
      </c>
      <c r="CL7" s="37">
        <v>136.38999999999999</v>
      </c>
      <c r="CM7" s="37" t="s">
        <v>117</v>
      </c>
      <c r="CN7" s="37" t="s">
        <v>117</v>
      </c>
      <c r="CO7" s="37" t="s">
        <v>117</v>
      </c>
      <c r="CP7" s="37" t="s">
        <v>117</v>
      </c>
      <c r="CQ7" s="37" t="s">
        <v>117</v>
      </c>
      <c r="CR7" s="37">
        <v>62.09</v>
      </c>
      <c r="CS7" s="37">
        <v>62.23</v>
      </c>
      <c r="CT7" s="37">
        <v>60</v>
      </c>
      <c r="CU7" s="37">
        <v>61.03</v>
      </c>
      <c r="CV7" s="37">
        <v>59.55</v>
      </c>
      <c r="CW7" s="37">
        <v>60.13</v>
      </c>
      <c r="CX7" s="37">
        <v>85.32</v>
      </c>
      <c r="CY7" s="37">
        <v>85.01</v>
      </c>
      <c r="CZ7" s="37">
        <v>83.62</v>
      </c>
      <c r="DA7" s="37">
        <v>86.15</v>
      </c>
      <c r="DB7" s="37">
        <v>87.03</v>
      </c>
      <c r="DC7" s="37">
        <v>86.88</v>
      </c>
      <c r="DD7" s="37">
        <v>86.56</v>
      </c>
      <c r="DE7" s="37">
        <v>86.78</v>
      </c>
      <c r="DF7" s="37">
        <v>86.83</v>
      </c>
      <c r="DG7" s="37">
        <v>87.14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0.04</v>
      </c>
      <c r="EL7" s="37">
        <v>0.38</v>
      </c>
      <c r="EM7" s="37">
        <v>0.01</v>
      </c>
      <c r="EN7" s="37">
        <v>0.11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2019-02-14T11:58:04Z</cp:lastPrinted>
  <dcterms:created xsi:type="dcterms:W3CDTF">2018-12-03T09:04:55Z</dcterms:created>
  <dcterms:modified xsi:type="dcterms:W3CDTF">2019-02-14T11:58:06Z</dcterms:modified>
  <cp:category/>
</cp:coreProperties>
</file>