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zaisei\財政課専用\3財政係\2 その他業務\5-01 庶務関係\002 庁外諸件（照会・回答を除く）\H30年度（照会・回答もここに入れました）\310115【経営比較分析】公営企業に係る経営比較分析表（平成29年度決算）の分析等について（照会）\07提出\"/>
    </mc:Choice>
  </mc:AlternateContent>
  <workbookProtection workbookAlgorithmName="SHA-512" workbookHashValue="cL5JfMiHwAVfEmJsJkgCBl79nrP2IDZ4BYdBNvpMmlRUk3aVloCY6DpROcM9SEjCa8JtobWSU7fxmWNprIifGg==" workbookSaltValue="+4TdWgxUd+iJtAOn4KszC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CS78" i="4"/>
  <c r="BX54" i="4"/>
  <c r="BX32" i="4"/>
  <c r="MN32" i="4"/>
  <c r="IZ32" i="4"/>
  <c r="C11" i="5"/>
  <c r="D11" i="5"/>
  <c r="E11" i="5"/>
  <c r="B11" i="5"/>
  <c r="KC78" i="4" l="1"/>
  <c r="HG54" i="4"/>
  <c r="DS32" i="4"/>
  <c r="FH78" i="4"/>
  <c r="DS54" i="4"/>
  <c r="AN78" i="4"/>
  <c r="AE54" i="4"/>
  <c r="AE32" i="4"/>
  <c r="KU54" i="4"/>
  <c r="KU32" i="4"/>
  <c r="HG32" i="4"/>
  <c r="KF32" i="4"/>
  <c r="JJ78" i="4"/>
  <c r="GR54" i="4"/>
  <c r="GR32" i="4"/>
  <c r="EO78" i="4"/>
  <c r="DD54" i="4"/>
  <c r="DD32" i="4"/>
  <c r="U78" i="4"/>
  <c r="P54" i="4"/>
  <c r="P32" i="4"/>
  <c r="KF54" i="4"/>
  <c r="BZ78" i="4"/>
  <c r="BI54" i="4"/>
  <c r="BI32" i="4"/>
  <c r="LY54" i="4"/>
  <c r="LY32" i="4"/>
  <c r="LO78" i="4"/>
  <c r="IK54" i="4"/>
  <c r="IK32" i="4"/>
  <c r="GT78" i="4"/>
  <c r="EW54" i="4"/>
  <c r="EW32" i="4"/>
  <c r="GA78" i="4"/>
  <c r="BG78" i="4"/>
  <c r="AT54" i="4"/>
  <c r="LJ54" i="4"/>
  <c r="LJ32" i="4"/>
  <c r="KV78" i="4"/>
  <c r="HV54" i="4"/>
  <c r="HV32" i="4"/>
  <c r="EH54" i="4"/>
  <c r="EH32" i="4"/>
  <c r="AT32" i="4"/>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<sst xmlns="http://schemas.openxmlformats.org/spreadsheetml/2006/main" count="288" uniqueCount="148">
  <si>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</si>
  <si>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</si>
  <si>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</si>
  <si>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</si>
  <si>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</si>
  <si>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</si>
  <si>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</si>
  <si>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</si>
  <si>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</si>
  <si>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</si>
  <si>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</si>
  <si>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</si>
  <si>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</si>
  <si>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</si>
  <si>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</si>
  <si>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</si>
  <si>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</si>
  <si>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</si>
  <si>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</si>
  <si>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</si>
  <si>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</si>
  <si>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</si>
  <si>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</si>
  <si>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</si>
  <si>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</si>
  <si>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</si>
  <si>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</si>
  <si>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</si>
  <si>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</si>
  <si>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</si>
  <si>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</si>
  <si>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</si>
  <si>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</si>
  <si>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</si>
  <si>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</si>
  <si>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</si>
  <si>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</si>
  <si>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</si>
  <si>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</si>
  <si>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</si>
  <si>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</si>
  <si>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</si>
  <si>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</si>
  <si>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</si>
  <si>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</si>
  <si>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</si>
  <si>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</si>
  <si>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</si>
  <si>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</si>
  <si>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</si>
  <si>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</si>
  <si>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</si>
  <si>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</si>
  <si>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</si>
  <si>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</si>
  <si>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</si>
  <si>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</si>
  <si>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</si>
  <si>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</si>
  <si>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</si>
  <si>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</si>
  <si>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</si>
  <si>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</si>
  <si>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</si>
  <si>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</si>
  <si>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</si>
  <si>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</si>
  <si>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</si>
  <si>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</si>
  <si>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</si>
  <si>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</si>
  <si>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</si>
  <si>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</si>
  <si>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</si>
  <si>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</si>
  <si>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</si>
  <si>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</si>
  <si>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</si>
  <si>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</si>
  <si>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</si>
  <si>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</si>
  <si>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</si>
  <si>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</si>
  <si>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</si>
  <si>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</si>
  <si>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</si>
  <si>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</si>
  <si>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</si>
  <si>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</si>
  <si>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</si>
  <si>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</si>
  <si>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</si>
  <si>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</si>
  <si>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</si>
  <si>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</si>
  <si>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</si>
  <si>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</si>
  <si>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</si>
  <si>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</si>
  <si>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</si>
  <si>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</si>
  <si>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</si>
  <si>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</si>
  <si>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</si>
  <si>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</si>
  <si>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</si>
  <si>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</si>
  <si>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</si>
  <si>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</si>
  <si>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</si>
  <si>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</si>
  <si>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</si>
  <si>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</si>
  <si>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</si>
  <si>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</si>
  <si>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</si>
  <si>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</si>
  <si>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</si>
  <si>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</si>
  <si>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</si>
  <si>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</si>
  <si>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</si>
  <si>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</si>
  <si>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</si>
  <si>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小牧市</t>
  </si>
  <si>
    <t>小牧市民病院</t>
  </si>
  <si>
    <t>条例全部</t>
  </si>
  <si>
    <t>病院事業</t>
  </si>
  <si>
    <t>一般病院</t>
  </si>
  <si>
    <t>500床以上</t>
  </si>
  <si>
    <t>自治体職員 民間企業出身</t>
  </si>
  <si>
    <t>直営</t>
  </si>
  <si>
    <t>対象</t>
  </si>
  <si>
    <t>ド 透 I 未 訓 ガ</t>
  </si>
  <si>
    <t>救 臨 が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</si>
  <si>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</si>
  <si>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</si>
  <si>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</si>
  <si>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</si>
  <si>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</si>
  <si>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</si>
  <si>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</si>
  <si>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</si>
  <si>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</si>
  <si>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の役割は、尾張北部医療圏の中核病院として、救急医療、高次医療、がん診療を中心とした医療を継続的に行う高度急性期及び一般急性期における役割と、公的医療機関として、採算性等の面から民間医療機関による提供が困難な医療を提供する役割である。</t>
    <rPh sb="0" eb="2">
      <t>トウイン</t>
    </rPh>
    <rPh sb="3" eb="5">
      <t>ヤクワリ</t>
    </rPh>
    <rPh sb="7" eb="9">
      <t>オワリ</t>
    </rPh>
    <rPh sb="9" eb="11">
      <t>ホクブ</t>
    </rPh>
    <rPh sb="11" eb="13">
      <t>イリョウ</t>
    </rPh>
    <rPh sb="13" eb="14">
      <t>ケン</t>
    </rPh>
    <rPh sb="15" eb="17">
      <t>チュウカク</t>
    </rPh>
    <rPh sb="17" eb="19">
      <t>ビョウイン</t>
    </rPh>
    <rPh sb="23" eb="25">
      <t>キュウキュウ</t>
    </rPh>
    <rPh sb="25" eb="27">
      <t>イリョウ</t>
    </rPh>
    <rPh sb="28" eb="30">
      <t>コウジ</t>
    </rPh>
    <rPh sb="30" eb="32">
      <t>イリョウ</t>
    </rPh>
    <rPh sb="35" eb="37">
      <t>シンリョウ</t>
    </rPh>
    <rPh sb="38" eb="40">
      <t>チュウシン</t>
    </rPh>
    <rPh sb="43" eb="45">
      <t>イリョウ</t>
    </rPh>
    <rPh sb="46" eb="49">
      <t>ケイゾクテキ</t>
    </rPh>
    <rPh sb="50" eb="51">
      <t>オコナ</t>
    </rPh>
    <rPh sb="52" eb="54">
      <t>コウド</t>
    </rPh>
    <rPh sb="54" eb="57">
      <t>キュウセイキ</t>
    </rPh>
    <rPh sb="57" eb="58">
      <t>オヨ</t>
    </rPh>
    <rPh sb="59" eb="61">
      <t>イッパン</t>
    </rPh>
    <rPh sb="61" eb="64">
      <t>キュウセイキ</t>
    </rPh>
    <rPh sb="68" eb="70">
      <t>ヤクワリ</t>
    </rPh>
    <rPh sb="72" eb="74">
      <t>コウテキ</t>
    </rPh>
    <rPh sb="74" eb="76">
      <t>イリョウ</t>
    </rPh>
    <rPh sb="76" eb="78">
      <t>キカン</t>
    </rPh>
    <rPh sb="82" eb="85">
      <t>サイサンセイ</t>
    </rPh>
    <rPh sb="85" eb="86">
      <t>トウ</t>
    </rPh>
    <rPh sb="87" eb="88">
      <t>メン</t>
    </rPh>
    <rPh sb="90" eb="92">
      <t>ミンカン</t>
    </rPh>
    <rPh sb="92" eb="94">
      <t>イリョウ</t>
    </rPh>
    <rPh sb="94" eb="96">
      <t>キカン</t>
    </rPh>
    <rPh sb="99" eb="101">
      <t>テイキョウ</t>
    </rPh>
    <rPh sb="102" eb="104">
      <t>コンナン</t>
    </rPh>
    <rPh sb="105" eb="107">
      <t>イリョウ</t>
    </rPh>
    <rPh sb="108" eb="110">
      <t>テイキョウ</t>
    </rPh>
    <rPh sb="112" eb="114">
      <t>ヤクワリ</t>
    </rPh>
    <phoneticPr fontId="19"/>
  </si>
  <si>
    <t>厳しい経営環境の中、①経常収支比率及び②医業収支比率共に100％以上を維持し、③累積欠損金を出すことなく健全な経営状況を保っている。④病床利用率の低下については、地域医療構想に基づき重症患者を中心に受け入れ、また平均在院日数の短縮化に取り組んだ結果である。そのため、31年度開院の新病院では病床数を558→520とすることで、より効率的な病床の運用を目指す。⑤入院患者1人1日当たり収益は、比較的単価の高い診療科の患者数が伸びたこと、⑥外来患者1人1日当たり収益では新たに加算（外来放射線照射診療科）を取ったことにより前年を上回った。⑦職員給与費対医業収益比率について、積極的な医師数の確保に努めた結果、年度末比較で正規職員が7人増加したことによる。⑧材料費対医業収益比率について、高額な診療材料を使用する診療科の収益が増加したことで、依然高止まりしている。引き続きベンチマークを活用した交渉により材料費の低減に努めていく。</t>
    <phoneticPr fontId="19"/>
  </si>
  <si>
    <t xml:space="preserve">昨年に引き続き①有形固定資産減価償却率、②機械備品減価償却率及び③１床当たり有形固定資産の指標各々が平均値を大きく上回り、経年比較においても増加傾向にあり老朽化が進んでいる。
ただし、当院は既に新病院建設に着手しており31年度に開院予定であるため、老朽化の状況については対処済み。新病院開院までに必要な修繕は随時対応していく。
</t>
    <rPh sb="0" eb="2">
      <t>サクネン</t>
    </rPh>
    <rPh sb="3" eb="4">
      <t>ヒ</t>
    </rPh>
    <rPh sb="5" eb="6">
      <t>ツヅ</t>
    </rPh>
    <rPh sb="8" eb="10">
      <t>ユウケイ</t>
    </rPh>
    <rPh sb="10" eb="12">
      <t>コテイ</t>
    </rPh>
    <rPh sb="12" eb="14">
      <t>シサン</t>
    </rPh>
    <rPh sb="14" eb="16">
      <t>ゲンカ</t>
    </rPh>
    <rPh sb="16" eb="18">
      <t>ショウキャク</t>
    </rPh>
    <rPh sb="18" eb="19">
      <t>リツ</t>
    </rPh>
    <rPh sb="21" eb="23">
      <t>キカイ</t>
    </rPh>
    <rPh sb="23" eb="25">
      <t>ビヒン</t>
    </rPh>
    <rPh sb="25" eb="27">
      <t>ゲンカ</t>
    </rPh>
    <rPh sb="27" eb="29">
      <t>ショウキャク</t>
    </rPh>
    <rPh sb="29" eb="30">
      <t>リツ</t>
    </rPh>
    <rPh sb="30" eb="31">
      <t>オヨ</t>
    </rPh>
    <rPh sb="34" eb="35">
      <t>ショウ</t>
    </rPh>
    <rPh sb="35" eb="36">
      <t>トウ</t>
    </rPh>
    <rPh sb="38" eb="40">
      <t>ユウケイ</t>
    </rPh>
    <rPh sb="40" eb="42">
      <t>コテイ</t>
    </rPh>
    <rPh sb="42" eb="44">
      <t>シサン</t>
    </rPh>
    <rPh sb="45" eb="47">
      <t>シヒョウ</t>
    </rPh>
    <rPh sb="47" eb="49">
      <t>オノオノ</t>
    </rPh>
    <rPh sb="50" eb="53">
      <t>ヘイキンチ</t>
    </rPh>
    <rPh sb="54" eb="55">
      <t>オオ</t>
    </rPh>
    <rPh sb="57" eb="59">
      <t>ウワマワ</t>
    </rPh>
    <rPh sb="61" eb="63">
      <t>ケイネン</t>
    </rPh>
    <rPh sb="63" eb="65">
      <t>ヒカク</t>
    </rPh>
    <rPh sb="70" eb="72">
      <t>ゾウカ</t>
    </rPh>
    <rPh sb="72" eb="74">
      <t>ケイコウ</t>
    </rPh>
    <rPh sb="77" eb="80">
      <t>ロウキュウカ</t>
    </rPh>
    <rPh sb="81" eb="82">
      <t>スス</t>
    </rPh>
    <rPh sb="92" eb="94">
      <t>トウイン</t>
    </rPh>
    <rPh sb="95" eb="96">
      <t>スデ</t>
    </rPh>
    <rPh sb="97" eb="100">
      <t>シンビョウイン</t>
    </rPh>
    <rPh sb="100" eb="102">
      <t>ケンセツ</t>
    </rPh>
    <rPh sb="103" eb="105">
      <t>チャクシュ</t>
    </rPh>
    <rPh sb="111" eb="113">
      <t>ネンド</t>
    </rPh>
    <rPh sb="114" eb="116">
      <t>カイイン</t>
    </rPh>
    <rPh sb="116" eb="118">
      <t>ヨテイ</t>
    </rPh>
    <rPh sb="124" eb="127">
      <t>ロウキュウカ</t>
    </rPh>
    <rPh sb="128" eb="130">
      <t>ジョウキョウ</t>
    </rPh>
    <rPh sb="135" eb="137">
      <t>タイショ</t>
    </rPh>
    <rPh sb="137" eb="138">
      <t>ス</t>
    </rPh>
    <rPh sb="140" eb="143">
      <t>シンビョウイン</t>
    </rPh>
    <rPh sb="143" eb="145">
      <t>カイイン</t>
    </rPh>
    <rPh sb="148" eb="150">
      <t>ヒツヨウ</t>
    </rPh>
    <rPh sb="151" eb="153">
      <t>シュウゼン</t>
    </rPh>
    <rPh sb="154" eb="156">
      <t>ズイジ</t>
    </rPh>
    <rPh sb="156" eb="158">
      <t>タイオウ</t>
    </rPh>
    <phoneticPr fontId="19"/>
  </si>
  <si>
    <t>平均と比して比較的良好な経営状況を続けているが、経年比較で経常収支比率及び医業収支比率が低下してきているので注視が必要。平成29年度決算は、平均在院日数の短縮化や地域医療機関との連携による専門治療や高次医療を必要とする患者の受け入れにより入院単価、外来単価を前年より更に伸ばし、地域医療構想に沿った病院経営の基盤ができつつある。反面、収益に対する費用の比率が年々高まっていることから、尚一層の費用の削減が必要である。昨年度に立てた小牧市民病院改革プランの数値目標と29年度決算の結果を踏まえた評価委員会を開くことで今後の対応や、プランの修正を検討していく。</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</si>
</sst>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90.2</c:v>
                </c:pt>
                <c:pt idx="1">
                  <c:v>89.4</c:v>
                </c:pt>
                <c:pt idx="2">
                  <c:v>88.4</c:v>
                </c:pt>
                <c:pt idx="3">
                  <c:v>87</c:v>
                </c:pt>
                <c:pt idx="4">
                  <c:v>84.8</c:v>
                </c:pt>
              </c:numCache>
            </c:numRef>
          </c:val>
          <c:extLst>
            <c:ext xmlns:c16="http://schemas.microsoft.com/office/drawing/2014/chart" uri="{C3380CC4-5D6E-409C-BE32-E72D297353CC}">
              <c16:uniqueId val="{00000000-46A4-4377-A3E3-F8E01C9B2142}"/>
            </c:ext>
          </c:extLst>
        </c:ser>
        <c:dLbls>
          <c:showLegendKey val="0"/>
          <c:showVal val="0"/>
          <c:showCatName val="0"/>
          <c:showSerName val="0"/>
          <c:showPercent val="0"/>
          <c:showBubbleSize val="0"/>
        </c:dLbls>
        <c:gapWidth val="150"/>
        <c:axId val="184101888"/>
        <c:axId val="1841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46A4-4377-A3E3-F8E01C9B2142}"/>
            </c:ext>
          </c:extLst>
        </c:ser>
        <c:dLbls>
          <c:showLegendKey val="0"/>
          <c:showVal val="0"/>
          <c:showCatName val="0"/>
          <c:showSerName val="0"/>
          <c:showPercent val="0"/>
          <c:showBubbleSize val="0"/>
        </c:dLbls>
        <c:marker val="1"/>
        <c:smooth val="0"/>
        <c:axId val="184101888"/>
        <c:axId val="184104064"/>
      </c:lineChart>
      <c:dateAx>
        <c:axId val="184101888"/>
        <c:scaling>
          <c:orientation val="minMax"/>
        </c:scaling>
        <c:delete val="1"/>
        <c:axPos val="b"/>
        <c:numFmt formatCode="ge" sourceLinked="1"/>
        <c:majorTickMark val="none"/>
        <c:minorTickMark val="none"/>
        <c:tickLblPos val="none"/>
        <c:crossAx val="184104064"/>
        <c:crosses val="autoZero"/>
        <c:auto val="1"/>
        <c:lblOffset val="100"/>
        <c:baseTimeUnit val="years"/>
      </c:dateAx>
      <c:valAx>
        <c:axId val="18410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10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16755</c:v>
                </c:pt>
                <c:pt idx="1">
                  <c:v>16858</c:v>
                </c:pt>
                <c:pt idx="2">
                  <c:v>19401</c:v>
                </c:pt>
                <c:pt idx="3">
                  <c:v>19402</c:v>
                </c:pt>
                <c:pt idx="4">
                  <c:v>20193</c:v>
                </c:pt>
              </c:numCache>
            </c:numRef>
          </c:val>
          <c:extLst>
            <c:ext xmlns:c16="http://schemas.microsoft.com/office/drawing/2014/chart" uri="{C3380CC4-5D6E-409C-BE32-E72D297353CC}">
              <c16:uniqueId val="{00000000-0C74-48F0-B075-1B95A11E81BF}"/>
            </c:ext>
          </c:extLst>
        </c:ser>
        <c:dLbls>
          <c:showLegendKey val="0"/>
          <c:showVal val="0"/>
          <c:showCatName val="0"/>
          <c:showSerName val="0"/>
          <c:showPercent val="0"/>
          <c:showBubbleSize val="0"/>
        </c:dLbls>
        <c:gapWidth val="150"/>
        <c:axId val="190123392"/>
        <c:axId val="1901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0C74-48F0-B075-1B95A11E81BF}"/>
            </c:ext>
          </c:extLst>
        </c:ser>
        <c:dLbls>
          <c:showLegendKey val="0"/>
          <c:showVal val="0"/>
          <c:showCatName val="0"/>
          <c:showSerName val="0"/>
          <c:showPercent val="0"/>
          <c:showBubbleSize val="0"/>
        </c:dLbls>
        <c:marker val="1"/>
        <c:smooth val="0"/>
        <c:axId val="190123392"/>
        <c:axId val="190141952"/>
      </c:lineChart>
      <c:dateAx>
        <c:axId val="190123392"/>
        <c:scaling>
          <c:orientation val="minMax"/>
        </c:scaling>
        <c:delete val="1"/>
        <c:axPos val="b"/>
        <c:numFmt formatCode="ge" sourceLinked="1"/>
        <c:majorTickMark val="none"/>
        <c:minorTickMark val="none"/>
        <c:tickLblPos val="none"/>
        <c:crossAx val="190141952"/>
        <c:crosses val="autoZero"/>
        <c:auto val="1"/>
        <c:lblOffset val="100"/>
        <c:baseTimeUnit val="years"/>
      </c:dateAx>
      <c:valAx>
        <c:axId val="19014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12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63786</c:v>
                </c:pt>
                <c:pt idx="1">
                  <c:v>64990</c:v>
                </c:pt>
                <c:pt idx="2">
                  <c:v>66444</c:v>
                </c:pt>
                <c:pt idx="3">
                  <c:v>67393</c:v>
                </c:pt>
                <c:pt idx="4">
                  <c:v>68688</c:v>
                </c:pt>
              </c:numCache>
            </c:numRef>
          </c:val>
          <c:extLst>
            <c:ext xmlns:c16="http://schemas.microsoft.com/office/drawing/2014/chart" uri="{C3380CC4-5D6E-409C-BE32-E72D297353CC}">
              <c16:uniqueId val="{00000000-8714-474A-9642-C5E47B711B13}"/>
            </c:ext>
          </c:extLst>
        </c:ser>
        <c:dLbls>
          <c:showLegendKey val="0"/>
          <c:showVal val="0"/>
          <c:showCatName val="0"/>
          <c:showSerName val="0"/>
          <c:showPercent val="0"/>
          <c:showBubbleSize val="0"/>
        </c:dLbls>
        <c:gapWidth val="150"/>
        <c:axId val="190172160"/>
        <c:axId val="19017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8714-474A-9642-C5E47B711B13}"/>
            </c:ext>
          </c:extLst>
        </c:ser>
        <c:dLbls>
          <c:showLegendKey val="0"/>
          <c:showVal val="0"/>
          <c:showCatName val="0"/>
          <c:showSerName val="0"/>
          <c:showPercent val="0"/>
          <c:showBubbleSize val="0"/>
        </c:dLbls>
        <c:marker val="1"/>
        <c:smooth val="0"/>
        <c:axId val="190172160"/>
        <c:axId val="190178432"/>
      </c:lineChart>
      <c:dateAx>
        <c:axId val="190172160"/>
        <c:scaling>
          <c:orientation val="minMax"/>
        </c:scaling>
        <c:delete val="1"/>
        <c:axPos val="b"/>
        <c:numFmt formatCode="ge" sourceLinked="1"/>
        <c:majorTickMark val="none"/>
        <c:minorTickMark val="none"/>
        <c:tickLblPos val="none"/>
        <c:crossAx val="190178432"/>
        <c:crosses val="autoZero"/>
        <c:auto val="1"/>
        <c:lblOffset val="100"/>
        <c:baseTimeUnit val="years"/>
      </c:dateAx>
      <c:valAx>
        <c:axId val="190178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17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FD-46DC-B3B4-D4C0326A9CFC}"/>
            </c:ext>
          </c:extLst>
        </c:ser>
        <c:dLbls>
          <c:showLegendKey val="0"/>
          <c:showVal val="0"/>
          <c:showCatName val="0"/>
          <c:showSerName val="0"/>
          <c:showPercent val="0"/>
          <c:showBubbleSize val="0"/>
        </c:dLbls>
        <c:gapWidth val="150"/>
        <c:axId val="189357056"/>
        <c:axId val="1893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F0FD-46DC-B3B4-D4C0326A9CFC}"/>
            </c:ext>
          </c:extLst>
        </c:ser>
        <c:dLbls>
          <c:showLegendKey val="0"/>
          <c:showVal val="0"/>
          <c:showCatName val="0"/>
          <c:showSerName val="0"/>
          <c:showPercent val="0"/>
          <c:showBubbleSize val="0"/>
        </c:dLbls>
        <c:marker val="1"/>
        <c:smooth val="0"/>
        <c:axId val="189357056"/>
        <c:axId val="189363328"/>
      </c:lineChart>
      <c:dateAx>
        <c:axId val="189357056"/>
        <c:scaling>
          <c:orientation val="minMax"/>
        </c:scaling>
        <c:delete val="1"/>
        <c:axPos val="b"/>
        <c:numFmt formatCode="ge" sourceLinked="1"/>
        <c:majorTickMark val="none"/>
        <c:minorTickMark val="none"/>
        <c:tickLblPos val="none"/>
        <c:crossAx val="189363328"/>
        <c:crosses val="autoZero"/>
        <c:auto val="1"/>
        <c:lblOffset val="100"/>
        <c:baseTimeUnit val="years"/>
      </c:dateAx>
      <c:valAx>
        <c:axId val="18936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35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105.6</c:v>
                </c:pt>
                <c:pt idx="1">
                  <c:v>104.1</c:v>
                </c:pt>
                <c:pt idx="2">
                  <c:v>104.1</c:v>
                </c:pt>
                <c:pt idx="3">
                  <c:v>101.9</c:v>
                </c:pt>
                <c:pt idx="4">
                  <c:v>100</c:v>
                </c:pt>
              </c:numCache>
            </c:numRef>
          </c:val>
          <c:extLst>
            <c:ext xmlns:c16="http://schemas.microsoft.com/office/drawing/2014/chart" uri="{C3380CC4-5D6E-409C-BE32-E72D297353CC}">
              <c16:uniqueId val="{00000000-513B-434C-BD7E-C63FB888A06E}"/>
            </c:ext>
          </c:extLst>
        </c:ser>
        <c:dLbls>
          <c:showLegendKey val="0"/>
          <c:showVal val="0"/>
          <c:showCatName val="0"/>
          <c:showSerName val="0"/>
          <c:showPercent val="0"/>
          <c:showBubbleSize val="0"/>
        </c:dLbls>
        <c:gapWidth val="150"/>
        <c:axId val="189735296"/>
        <c:axId val="1897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513B-434C-BD7E-C63FB888A06E}"/>
            </c:ext>
          </c:extLst>
        </c:ser>
        <c:dLbls>
          <c:showLegendKey val="0"/>
          <c:showVal val="0"/>
          <c:showCatName val="0"/>
          <c:showSerName val="0"/>
          <c:showPercent val="0"/>
          <c:showBubbleSize val="0"/>
        </c:dLbls>
        <c:marker val="1"/>
        <c:smooth val="0"/>
        <c:axId val="189735296"/>
        <c:axId val="189737216"/>
      </c:lineChart>
      <c:dateAx>
        <c:axId val="189735296"/>
        <c:scaling>
          <c:orientation val="minMax"/>
        </c:scaling>
        <c:delete val="1"/>
        <c:axPos val="b"/>
        <c:numFmt formatCode="ge" sourceLinked="1"/>
        <c:majorTickMark val="none"/>
        <c:minorTickMark val="none"/>
        <c:tickLblPos val="none"/>
        <c:crossAx val="189737216"/>
        <c:crosses val="autoZero"/>
        <c:auto val="1"/>
        <c:lblOffset val="100"/>
        <c:baseTimeUnit val="years"/>
      </c:dateAx>
      <c:valAx>
        <c:axId val="18973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73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105.7</c:v>
                </c:pt>
                <c:pt idx="1">
                  <c:v>103.7</c:v>
                </c:pt>
                <c:pt idx="2">
                  <c:v>104.1</c:v>
                </c:pt>
                <c:pt idx="3">
                  <c:v>102.2</c:v>
                </c:pt>
                <c:pt idx="4">
                  <c:v>100.2</c:v>
                </c:pt>
              </c:numCache>
            </c:numRef>
          </c:val>
          <c:extLst>
            <c:ext xmlns:c16="http://schemas.microsoft.com/office/drawing/2014/chart" uri="{C3380CC4-5D6E-409C-BE32-E72D297353CC}">
              <c16:uniqueId val="{00000000-9B5B-4CEF-81C8-D0467DB22D3A}"/>
            </c:ext>
          </c:extLst>
        </c:ser>
        <c:dLbls>
          <c:showLegendKey val="0"/>
          <c:showVal val="0"/>
          <c:showCatName val="0"/>
          <c:showSerName val="0"/>
          <c:showPercent val="0"/>
          <c:showBubbleSize val="0"/>
        </c:dLbls>
        <c:gapWidth val="150"/>
        <c:axId val="189779968"/>
        <c:axId val="18978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9B5B-4CEF-81C8-D0467DB22D3A}"/>
            </c:ext>
          </c:extLst>
        </c:ser>
        <c:dLbls>
          <c:showLegendKey val="0"/>
          <c:showVal val="0"/>
          <c:showCatName val="0"/>
          <c:showSerName val="0"/>
          <c:showPercent val="0"/>
          <c:showBubbleSize val="0"/>
        </c:dLbls>
        <c:marker val="1"/>
        <c:smooth val="0"/>
        <c:axId val="189779968"/>
        <c:axId val="189781888"/>
      </c:lineChart>
      <c:dateAx>
        <c:axId val="189779968"/>
        <c:scaling>
          <c:orientation val="minMax"/>
        </c:scaling>
        <c:delete val="1"/>
        <c:axPos val="b"/>
        <c:numFmt formatCode="ge" sourceLinked="1"/>
        <c:majorTickMark val="none"/>
        <c:minorTickMark val="none"/>
        <c:tickLblPos val="none"/>
        <c:crossAx val="189781888"/>
        <c:crosses val="autoZero"/>
        <c:auto val="1"/>
        <c:lblOffset val="100"/>
        <c:baseTimeUnit val="years"/>
      </c:dateAx>
      <c:valAx>
        <c:axId val="18978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977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c:v>
                </c:pt>
                <c:pt idx="1">
                  <c:v>69.099999999999994</c:v>
                </c:pt>
                <c:pt idx="2">
                  <c:v>70.5</c:v>
                </c:pt>
                <c:pt idx="3">
                  <c:v>72.7</c:v>
                </c:pt>
                <c:pt idx="4">
                  <c:v>74.599999999999994</c:v>
                </c:pt>
              </c:numCache>
            </c:numRef>
          </c:val>
          <c:extLst>
            <c:ext xmlns:c16="http://schemas.microsoft.com/office/drawing/2014/chart" uri="{C3380CC4-5D6E-409C-BE32-E72D297353CC}">
              <c16:uniqueId val="{00000000-2F07-4893-A141-2B77A5491012}"/>
            </c:ext>
          </c:extLst>
        </c:ser>
        <c:dLbls>
          <c:showLegendKey val="0"/>
          <c:showVal val="0"/>
          <c:showCatName val="0"/>
          <c:showSerName val="0"/>
          <c:showPercent val="0"/>
          <c:showBubbleSize val="0"/>
        </c:dLbls>
        <c:gapWidth val="150"/>
        <c:axId val="189495168"/>
        <c:axId val="1894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2F07-4893-A141-2B77A5491012}"/>
            </c:ext>
          </c:extLst>
        </c:ser>
        <c:dLbls>
          <c:showLegendKey val="0"/>
          <c:showVal val="0"/>
          <c:showCatName val="0"/>
          <c:showSerName val="0"/>
          <c:showPercent val="0"/>
          <c:showBubbleSize val="0"/>
        </c:dLbls>
        <c:marker val="1"/>
        <c:smooth val="0"/>
        <c:axId val="189495168"/>
        <c:axId val="189497344"/>
      </c:lineChart>
      <c:dateAx>
        <c:axId val="189495168"/>
        <c:scaling>
          <c:orientation val="minMax"/>
        </c:scaling>
        <c:delete val="1"/>
        <c:axPos val="b"/>
        <c:numFmt formatCode="ge" sourceLinked="1"/>
        <c:majorTickMark val="none"/>
        <c:minorTickMark val="none"/>
        <c:tickLblPos val="none"/>
        <c:crossAx val="189497344"/>
        <c:crosses val="autoZero"/>
        <c:auto val="1"/>
        <c:lblOffset val="100"/>
        <c:baseTimeUnit val="years"/>
      </c:dateAx>
      <c:valAx>
        <c:axId val="18949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49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73.2</c:v>
                </c:pt>
                <c:pt idx="1">
                  <c:v>75.400000000000006</c:v>
                </c:pt>
                <c:pt idx="2">
                  <c:v>76</c:v>
                </c:pt>
                <c:pt idx="3">
                  <c:v>76.8</c:v>
                </c:pt>
                <c:pt idx="4">
                  <c:v>78.2</c:v>
                </c:pt>
              </c:numCache>
            </c:numRef>
          </c:val>
          <c:extLst>
            <c:ext xmlns:c16="http://schemas.microsoft.com/office/drawing/2014/chart" uri="{C3380CC4-5D6E-409C-BE32-E72D297353CC}">
              <c16:uniqueId val="{00000000-119C-4E66-8486-BADF84B8E3D6}"/>
            </c:ext>
          </c:extLst>
        </c:ser>
        <c:dLbls>
          <c:showLegendKey val="0"/>
          <c:showVal val="0"/>
          <c:showCatName val="0"/>
          <c:showSerName val="0"/>
          <c:showPercent val="0"/>
          <c:showBubbleSize val="0"/>
        </c:dLbls>
        <c:gapWidth val="150"/>
        <c:axId val="189605760"/>
        <c:axId val="1896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119C-4E66-8486-BADF84B8E3D6}"/>
            </c:ext>
          </c:extLst>
        </c:ser>
        <c:dLbls>
          <c:showLegendKey val="0"/>
          <c:showVal val="0"/>
          <c:showCatName val="0"/>
          <c:showSerName val="0"/>
          <c:showPercent val="0"/>
          <c:showBubbleSize val="0"/>
        </c:dLbls>
        <c:marker val="1"/>
        <c:smooth val="0"/>
        <c:axId val="189605760"/>
        <c:axId val="189612032"/>
      </c:lineChart>
      <c:dateAx>
        <c:axId val="189605760"/>
        <c:scaling>
          <c:orientation val="minMax"/>
        </c:scaling>
        <c:delete val="1"/>
        <c:axPos val="b"/>
        <c:numFmt formatCode="ge" sourceLinked="1"/>
        <c:majorTickMark val="none"/>
        <c:minorTickMark val="none"/>
        <c:tickLblPos val="none"/>
        <c:crossAx val="189612032"/>
        <c:crosses val="autoZero"/>
        <c:auto val="1"/>
        <c:lblOffset val="100"/>
        <c:baseTimeUnit val="years"/>
      </c:dateAx>
      <c:valAx>
        <c:axId val="18961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60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51007077</c:v>
                </c:pt>
                <c:pt idx="1">
                  <c:v>53718891</c:v>
                </c:pt>
                <c:pt idx="2">
                  <c:v>54569149</c:v>
                </c:pt>
                <c:pt idx="3">
                  <c:v>53688767</c:v>
                </c:pt>
                <c:pt idx="4">
                  <c:v>53998253</c:v>
                </c:pt>
              </c:numCache>
            </c:numRef>
          </c:val>
          <c:extLst>
            <c:ext xmlns:c16="http://schemas.microsoft.com/office/drawing/2014/chart" uri="{C3380CC4-5D6E-409C-BE32-E72D297353CC}">
              <c16:uniqueId val="{00000000-712C-45FD-8284-DB68513461B0}"/>
            </c:ext>
          </c:extLst>
        </c:ser>
        <c:dLbls>
          <c:showLegendKey val="0"/>
          <c:showVal val="0"/>
          <c:showCatName val="0"/>
          <c:showSerName val="0"/>
          <c:showPercent val="0"/>
          <c:showBubbleSize val="0"/>
        </c:dLbls>
        <c:gapWidth val="150"/>
        <c:axId val="189531264"/>
        <c:axId val="1895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712C-45FD-8284-DB68513461B0}"/>
            </c:ext>
          </c:extLst>
        </c:ser>
        <c:dLbls>
          <c:showLegendKey val="0"/>
          <c:showVal val="0"/>
          <c:showCatName val="0"/>
          <c:showSerName val="0"/>
          <c:showPercent val="0"/>
          <c:showBubbleSize val="0"/>
        </c:dLbls>
        <c:marker val="1"/>
        <c:smooth val="0"/>
        <c:axId val="189531264"/>
        <c:axId val="189533184"/>
      </c:lineChart>
      <c:dateAx>
        <c:axId val="189531264"/>
        <c:scaling>
          <c:orientation val="minMax"/>
        </c:scaling>
        <c:delete val="1"/>
        <c:axPos val="b"/>
        <c:numFmt formatCode="ge" sourceLinked="1"/>
        <c:majorTickMark val="none"/>
        <c:minorTickMark val="none"/>
        <c:tickLblPos val="none"/>
        <c:crossAx val="189533184"/>
        <c:crosses val="autoZero"/>
        <c:auto val="1"/>
        <c:lblOffset val="100"/>
        <c:baseTimeUnit val="years"/>
      </c:dateAx>
      <c:valAx>
        <c:axId val="18953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53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28.4</c:v>
                </c:pt>
                <c:pt idx="1">
                  <c:v>27.8</c:v>
                </c:pt>
                <c:pt idx="2">
                  <c:v>29.4</c:v>
                </c:pt>
                <c:pt idx="3">
                  <c:v>28.6</c:v>
                </c:pt>
                <c:pt idx="4">
                  <c:v>29</c:v>
                </c:pt>
              </c:numCache>
            </c:numRef>
          </c:val>
          <c:extLst>
            <c:ext xmlns:c16="http://schemas.microsoft.com/office/drawing/2014/chart" uri="{C3380CC4-5D6E-409C-BE32-E72D297353CC}">
              <c16:uniqueId val="{00000000-76F3-44A8-BB74-7D7347FF2C60}"/>
            </c:ext>
          </c:extLst>
        </c:ser>
        <c:dLbls>
          <c:showLegendKey val="0"/>
          <c:showVal val="0"/>
          <c:showCatName val="0"/>
          <c:showSerName val="0"/>
          <c:showPercent val="0"/>
          <c:showBubbleSize val="0"/>
        </c:dLbls>
        <c:gapWidth val="150"/>
        <c:axId val="189584128"/>
        <c:axId val="1895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76F3-44A8-BB74-7D7347FF2C60}"/>
            </c:ext>
          </c:extLst>
        </c:ser>
        <c:dLbls>
          <c:showLegendKey val="0"/>
          <c:showVal val="0"/>
          <c:showCatName val="0"/>
          <c:showSerName val="0"/>
          <c:showPercent val="0"/>
          <c:showBubbleSize val="0"/>
        </c:dLbls>
        <c:marker val="1"/>
        <c:smooth val="0"/>
        <c:axId val="189584128"/>
        <c:axId val="189586048"/>
      </c:lineChart>
      <c:dateAx>
        <c:axId val="189584128"/>
        <c:scaling>
          <c:orientation val="minMax"/>
        </c:scaling>
        <c:delete val="1"/>
        <c:axPos val="b"/>
        <c:numFmt formatCode="ge" sourceLinked="1"/>
        <c:majorTickMark val="none"/>
        <c:minorTickMark val="none"/>
        <c:tickLblPos val="none"/>
        <c:crossAx val="189586048"/>
        <c:crosses val="autoZero"/>
        <c:auto val="1"/>
        <c:lblOffset val="100"/>
        <c:baseTimeUnit val="years"/>
      </c:dateAx>
      <c:valAx>
        <c:axId val="18958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58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43.3</c:v>
                </c:pt>
                <c:pt idx="1">
                  <c:v>44.9</c:v>
                </c:pt>
                <c:pt idx="2">
                  <c:v>44.5</c:v>
                </c:pt>
                <c:pt idx="3">
                  <c:v>47.5</c:v>
                </c:pt>
                <c:pt idx="4">
                  <c:v>48.7</c:v>
                </c:pt>
              </c:numCache>
            </c:numRef>
          </c:val>
          <c:extLst>
            <c:ext xmlns:c16="http://schemas.microsoft.com/office/drawing/2014/chart" uri="{C3380CC4-5D6E-409C-BE32-E72D297353CC}">
              <c16:uniqueId val="{00000000-8568-4597-8E33-198C4AE72219}"/>
            </c:ext>
          </c:extLst>
        </c:ser>
        <c:dLbls>
          <c:showLegendKey val="0"/>
          <c:showVal val="0"/>
          <c:showCatName val="0"/>
          <c:showSerName val="0"/>
          <c:showPercent val="0"/>
          <c:showBubbleSize val="0"/>
        </c:dLbls>
        <c:gapWidth val="150"/>
        <c:axId val="189693952"/>
        <c:axId val="1896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8568-4597-8E33-198C4AE72219}"/>
            </c:ext>
          </c:extLst>
        </c:ser>
        <c:dLbls>
          <c:showLegendKey val="0"/>
          <c:showVal val="0"/>
          <c:showCatName val="0"/>
          <c:showSerName val="0"/>
          <c:showPercent val="0"/>
          <c:showBubbleSize val="0"/>
        </c:dLbls>
        <c:marker val="1"/>
        <c:smooth val="0"/>
        <c:axId val="189693952"/>
        <c:axId val="189695872"/>
      </c:lineChart>
      <c:dateAx>
        <c:axId val="189693952"/>
        <c:scaling>
          <c:orientation val="minMax"/>
        </c:scaling>
        <c:delete val="1"/>
        <c:axPos val="b"/>
        <c:numFmt formatCode="ge" sourceLinked="1"/>
        <c:majorTickMark val="none"/>
        <c:minorTickMark val="none"/>
        <c:tickLblPos val="none"/>
        <c:crossAx val="189695872"/>
        <c:crosses val="autoZero"/>
        <c:auto val="1"/>
        <c:lblOffset val="100"/>
        <c:baseTimeUnit val="years"/>
      </c:dateAx>
      <c:valAx>
        <c:axId val="18969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69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愛知県小牧市　小牧市民病院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 民間企業出身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558</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29</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災 地</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558</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153096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44459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558</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558</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144</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145</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105.7</v>
      </c>
      <c r="Q33" s="100"/>
      <c r="R33" s="100"/>
      <c r="S33" s="100"/>
      <c r="T33" s="100"/>
      <c r="U33" s="100"/>
      <c r="V33" s="100"/>
      <c r="W33" s="100"/>
      <c r="X33" s="100"/>
      <c r="Y33" s="100"/>
      <c r="Z33" s="100"/>
      <c r="AA33" s="100"/>
      <c r="AB33" s="100"/>
      <c r="AC33" s="100"/>
      <c r="AD33" s="101"/>
      <c r="AE33" s="99">
        <f>データ!AI7</f>
        <v>103.7</v>
      </c>
      <c r="AF33" s="100"/>
      <c r="AG33" s="100"/>
      <c r="AH33" s="100"/>
      <c r="AI33" s="100"/>
      <c r="AJ33" s="100"/>
      <c r="AK33" s="100"/>
      <c r="AL33" s="100"/>
      <c r="AM33" s="100"/>
      <c r="AN33" s="100"/>
      <c r="AO33" s="100"/>
      <c r="AP33" s="100"/>
      <c r="AQ33" s="100"/>
      <c r="AR33" s="100"/>
      <c r="AS33" s="101"/>
      <c r="AT33" s="99">
        <f>データ!AJ7</f>
        <v>104.1</v>
      </c>
      <c r="AU33" s="100"/>
      <c r="AV33" s="100"/>
      <c r="AW33" s="100"/>
      <c r="AX33" s="100"/>
      <c r="AY33" s="100"/>
      <c r="AZ33" s="100"/>
      <c r="BA33" s="100"/>
      <c r="BB33" s="100"/>
      <c r="BC33" s="100"/>
      <c r="BD33" s="100"/>
      <c r="BE33" s="100"/>
      <c r="BF33" s="100"/>
      <c r="BG33" s="100"/>
      <c r="BH33" s="101"/>
      <c r="BI33" s="99">
        <f>データ!AK7</f>
        <v>102.2</v>
      </c>
      <c r="BJ33" s="100"/>
      <c r="BK33" s="100"/>
      <c r="BL33" s="100"/>
      <c r="BM33" s="100"/>
      <c r="BN33" s="100"/>
      <c r="BO33" s="100"/>
      <c r="BP33" s="100"/>
      <c r="BQ33" s="100"/>
      <c r="BR33" s="100"/>
      <c r="BS33" s="100"/>
      <c r="BT33" s="100"/>
      <c r="BU33" s="100"/>
      <c r="BV33" s="100"/>
      <c r="BW33" s="101"/>
      <c r="BX33" s="99">
        <f>データ!AL7</f>
        <v>100.2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105.6</v>
      </c>
      <c r="DE33" s="100"/>
      <c r="DF33" s="100"/>
      <c r="DG33" s="100"/>
      <c r="DH33" s="100"/>
      <c r="DI33" s="100"/>
      <c r="DJ33" s="100"/>
      <c r="DK33" s="100"/>
      <c r="DL33" s="100"/>
      <c r="DM33" s="100"/>
      <c r="DN33" s="100"/>
      <c r="DO33" s="100"/>
      <c r="DP33" s="100"/>
      <c r="DQ33" s="100"/>
      <c r="DR33" s="101"/>
      <c r="DS33" s="99">
        <f>データ!AT7</f>
        <v>104.1</v>
      </c>
      <c r="DT33" s="100"/>
      <c r="DU33" s="100"/>
      <c r="DV33" s="100"/>
      <c r="DW33" s="100"/>
      <c r="DX33" s="100"/>
      <c r="DY33" s="100"/>
      <c r="DZ33" s="100"/>
      <c r="EA33" s="100"/>
      <c r="EB33" s="100"/>
      <c r="EC33" s="100"/>
      <c r="ED33" s="100"/>
      <c r="EE33" s="100"/>
      <c r="EF33" s="100"/>
      <c r="EG33" s="101"/>
      <c r="EH33" s="99">
        <f>データ!AU7</f>
        <v>104.1</v>
      </c>
      <c r="EI33" s="100"/>
      <c r="EJ33" s="100"/>
      <c r="EK33" s="100"/>
      <c r="EL33" s="100"/>
      <c r="EM33" s="100"/>
      <c r="EN33" s="100"/>
      <c r="EO33" s="100"/>
      <c r="EP33" s="100"/>
      <c r="EQ33" s="100"/>
      <c r="ER33" s="100"/>
      <c r="ES33" s="100"/>
      <c r="ET33" s="100"/>
      <c r="EU33" s="100"/>
      <c r="EV33" s="101"/>
      <c r="EW33" s="99">
        <f>データ!AV7</f>
        <v>101.9</v>
      </c>
      <c r="EX33" s="100"/>
      <c r="EY33" s="100"/>
      <c r="EZ33" s="100"/>
      <c r="FA33" s="100"/>
      <c r="FB33" s="100"/>
      <c r="FC33" s="100"/>
      <c r="FD33" s="100"/>
      <c r="FE33" s="100"/>
      <c r="FF33" s="100"/>
      <c r="FG33" s="100"/>
      <c r="FH33" s="100"/>
      <c r="FI33" s="100"/>
      <c r="FJ33" s="100"/>
      <c r="FK33" s="101"/>
      <c r="FL33" s="99">
        <f>データ!AW7</f>
        <v>100</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90.2</v>
      </c>
      <c r="KG33" s="100"/>
      <c r="KH33" s="100"/>
      <c r="KI33" s="100"/>
      <c r="KJ33" s="100"/>
      <c r="KK33" s="100"/>
      <c r="KL33" s="100"/>
      <c r="KM33" s="100"/>
      <c r="KN33" s="100"/>
      <c r="KO33" s="100"/>
      <c r="KP33" s="100"/>
      <c r="KQ33" s="100"/>
      <c r="KR33" s="100"/>
      <c r="KS33" s="100"/>
      <c r="KT33" s="101"/>
      <c r="KU33" s="99">
        <f>データ!BP7</f>
        <v>89.4</v>
      </c>
      <c r="KV33" s="100"/>
      <c r="KW33" s="100"/>
      <c r="KX33" s="100"/>
      <c r="KY33" s="100"/>
      <c r="KZ33" s="100"/>
      <c r="LA33" s="100"/>
      <c r="LB33" s="100"/>
      <c r="LC33" s="100"/>
      <c r="LD33" s="100"/>
      <c r="LE33" s="100"/>
      <c r="LF33" s="100"/>
      <c r="LG33" s="100"/>
      <c r="LH33" s="100"/>
      <c r="LI33" s="101"/>
      <c r="LJ33" s="99">
        <f>データ!BQ7</f>
        <v>88.4</v>
      </c>
      <c r="LK33" s="100"/>
      <c r="LL33" s="100"/>
      <c r="LM33" s="100"/>
      <c r="LN33" s="100"/>
      <c r="LO33" s="100"/>
      <c r="LP33" s="100"/>
      <c r="LQ33" s="100"/>
      <c r="LR33" s="100"/>
      <c r="LS33" s="100"/>
      <c r="LT33" s="100"/>
      <c r="LU33" s="100"/>
      <c r="LV33" s="100"/>
      <c r="LW33" s="100"/>
      <c r="LX33" s="101"/>
      <c r="LY33" s="99">
        <f>データ!BR7</f>
        <v>87</v>
      </c>
      <c r="LZ33" s="100"/>
      <c r="MA33" s="100"/>
      <c r="MB33" s="100"/>
      <c r="MC33" s="100"/>
      <c r="MD33" s="100"/>
      <c r="ME33" s="100"/>
      <c r="MF33" s="100"/>
      <c r="MG33" s="100"/>
      <c r="MH33" s="100"/>
      <c r="MI33" s="100"/>
      <c r="MJ33" s="100"/>
      <c r="MK33" s="100"/>
      <c r="ML33" s="100"/>
      <c r="MM33" s="101"/>
      <c r="MN33" s="99">
        <f>データ!BS7</f>
        <v>84.8</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63786</v>
      </c>
      <c r="Q55" s="103"/>
      <c r="R55" s="103"/>
      <c r="S55" s="103"/>
      <c r="T55" s="103"/>
      <c r="U55" s="103"/>
      <c r="V55" s="103"/>
      <c r="W55" s="103"/>
      <c r="X55" s="103"/>
      <c r="Y55" s="103"/>
      <c r="Z55" s="103"/>
      <c r="AA55" s="103"/>
      <c r="AB55" s="103"/>
      <c r="AC55" s="103"/>
      <c r="AD55" s="104"/>
      <c r="AE55" s="102">
        <f>データ!CA7</f>
        <v>64990</v>
      </c>
      <c r="AF55" s="103"/>
      <c r="AG55" s="103"/>
      <c r="AH55" s="103"/>
      <c r="AI55" s="103"/>
      <c r="AJ55" s="103"/>
      <c r="AK55" s="103"/>
      <c r="AL55" s="103"/>
      <c r="AM55" s="103"/>
      <c r="AN55" s="103"/>
      <c r="AO55" s="103"/>
      <c r="AP55" s="103"/>
      <c r="AQ55" s="103"/>
      <c r="AR55" s="103"/>
      <c r="AS55" s="104"/>
      <c r="AT55" s="102">
        <f>データ!CB7</f>
        <v>66444</v>
      </c>
      <c r="AU55" s="103"/>
      <c r="AV55" s="103"/>
      <c r="AW55" s="103"/>
      <c r="AX55" s="103"/>
      <c r="AY55" s="103"/>
      <c r="AZ55" s="103"/>
      <c r="BA55" s="103"/>
      <c r="BB55" s="103"/>
      <c r="BC55" s="103"/>
      <c r="BD55" s="103"/>
      <c r="BE55" s="103"/>
      <c r="BF55" s="103"/>
      <c r="BG55" s="103"/>
      <c r="BH55" s="104"/>
      <c r="BI55" s="102">
        <f>データ!CC7</f>
        <v>67393</v>
      </c>
      <c r="BJ55" s="103"/>
      <c r="BK55" s="103"/>
      <c r="BL55" s="103"/>
      <c r="BM55" s="103"/>
      <c r="BN55" s="103"/>
      <c r="BO55" s="103"/>
      <c r="BP55" s="103"/>
      <c r="BQ55" s="103"/>
      <c r="BR55" s="103"/>
      <c r="BS55" s="103"/>
      <c r="BT55" s="103"/>
      <c r="BU55" s="103"/>
      <c r="BV55" s="103"/>
      <c r="BW55" s="104"/>
      <c r="BX55" s="102">
        <f>データ!CD7</f>
        <v>68688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16755</v>
      </c>
      <c r="DE55" s="103"/>
      <c r="DF55" s="103"/>
      <c r="DG55" s="103"/>
      <c r="DH55" s="103"/>
      <c r="DI55" s="103"/>
      <c r="DJ55" s="103"/>
      <c r="DK55" s="103"/>
      <c r="DL55" s="103"/>
      <c r="DM55" s="103"/>
      <c r="DN55" s="103"/>
      <c r="DO55" s="103"/>
      <c r="DP55" s="103"/>
      <c r="DQ55" s="103"/>
      <c r="DR55" s="104"/>
      <c r="DS55" s="102">
        <f>データ!CL7</f>
        <v>16858</v>
      </c>
      <c r="DT55" s="103"/>
      <c r="DU55" s="103"/>
      <c r="DV55" s="103"/>
      <c r="DW55" s="103"/>
      <c r="DX55" s="103"/>
      <c r="DY55" s="103"/>
      <c r="DZ55" s="103"/>
      <c r="EA55" s="103"/>
      <c r="EB55" s="103"/>
      <c r="EC55" s="103"/>
      <c r="ED55" s="103"/>
      <c r="EE55" s="103"/>
      <c r="EF55" s="103"/>
      <c r="EG55" s="104"/>
      <c r="EH55" s="102">
        <f>データ!CM7</f>
        <v>19401</v>
      </c>
      <c r="EI55" s="103"/>
      <c r="EJ55" s="103"/>
      <c r="EK55" s="103"/>
      <c r="EL55" s="103"/>
      <c r="EM55" s="103"/>
      <c r="EN55" s="103"/>
      <c r="EO55" s="103"/>
      <c r="EP55" s="103"/>
      <c r="EQ55" s="103"/>
      <c r="ER55" s="103"/>
      <c r="ES55" s="103"/>
      <c r="ET55" s="103"/>
      <c r="EU55" s="103"/>
      <c r="EV55" s="104"/>
      <c r="EW55" s="102">
        <f>データ!CN7</f>
        <v>19402</v>
      </c>
      <c r="EX55" s="103"/>
      <c r="EY55" s="103"/>
      <c r="EZ55" s="103"/>
      <c r="FA55" s="103"/>
      <c r="FB55" s="103"/>
      <c r="FC55" s="103"/>
      <c r="FD55" s="103"/>
      <c r="FE55" s="103"/>
      <c r="FF55" s="103"/>
      <c r="FG55" s="103"/>
      <c r="FH55" s="103"/>
      <c r="FI55" s="103"/>
      <c r="FJ55" s="103"/>
      <c r="FK55" s="104"/>
      <c r="FL55" s="102">
        <f>データ!CO7</f>
        <v>20193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43.3</v>
      </c>
      <c r="GS55" s="100"/>
      <c r="GT55" s="100"/>
      <c r="GU55" s="100"/>
      <c r="GV55" s="100"/>
      <c r="GW55" s="100"/>
      <c r="GX55" s="100"/>
      <c r="GY55" s="100"/>
      <c r="GZ55" s="100"/>
      <c r="HA55" s="100"/>
      <c r="HB55" s="100"/>
      <c r="HC55" s="100"/>
      <c r="HD55" s="100"/>
      <c r="HE55" s="100"/>
      <c r="HF55" s="101"/>
      <c r="HG55" s="99">
        <f>データ!CW7</f>
        <v>44.9</v>
      </c>
      <c r="HH55" s="100"/>
      <c r="HI55" s="100"/>
      <c r="HJ55" s="100"/>
      <c r="HK55" s="100"/>
      <c r="HL55" s="100"/>
      <c r="HM55" s="100"/>
      <c r="HN55" s="100"/>
      <c r="HO55" s="100"/>
      <c r="HP55" s="100"/>
      <c r="HQ55" s="100"/>
      <c r="HR55" s="100"/>
      <c r="HS55" s="100"/>
      <c r="HT55" s="100"/>
      <c r="HU55" s="101"/>
      <c r="HV55" s="99">
        <f>データ!CX7</f>
        <v>44.5</v>
      </c>
      <c r="HW55" s="100"/>
      <c r="HX55" s="100"/>
      <c r="HY55" s="100"/>
      <c r="HZ55" s="100"/>
      <c r="IA55" s="100"/>
      <c r="IB55" s="100"/>
      <c r="IC55" s="100"/>
      <c r="ID55" s="100"/>
      <c r="IE55" s="100"/>
      <c r="IF55" s="100"/>
      <c r="IG55" s="100"/>
      <c r="IH55" s="100"/>
      <c r="II55" s="100"/>
      <c r="IJ55" s="101"/>
      <c r="IK55" s="99">
        <f>データ!CY7</f>
        <v>47.5</v>
      </c>
      <c r="IL55" s="100"/>
      <c r="IM55" s="100"/>
      <c r="IN55" s="100"/>
      <c r="IO55" s="100"/>
      <c r="IP55" s="100"/>
      <c r="IQ55" s="100"/>
      <c r="IR55" s="100"/>
      <c r="IS55" s="100"/>
      <c r="IT55" s="100"/>
      <c r="IU55" s="100"/>
      <c r="IV55" s="100"/>
      <c r="IW55" s="100"/>
      <c r="IX55" s="100"/>
      <c r="IY55" s="101"/>
      <c r="IZ55" s="99">
        <f>データ!CZ7</f>
        <v>48.7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28.4</v>
      </c>
      <c r="KG55" s="100"/>
      <c r="KH55" s="100"/>
      <c r="KI55" s="100"/>
      <c r="KJ55" s="100"/>
      <c r="KK55" s="100"/>
      <c r="KL55" s="100"/>
      <c r="KM55" s="100"/>
      <c r="KN55" s="100"/>
      <c r="KO55" s="100"/>
      <c r="KP55" s="100"/>
      <c r="KQ55" s="100"/>
      <c r="KR55" s="100"/>
      <c r="KS55" s="100"/>
      <c r="KT55" s="101"/>
      <c r="KU55" s="99">
        <f>データ!DH7</f>
        <v>27.8</v>
      </c>
      <c r="KV55" s="100"/>
      <c r="KW55" s="100"/>
      <c r="KX55" s="100"/>
      <c r="KY55" s="100"/>
      <c r="KZ55" s="100"/>
      <c r="LA55" s="100"/>
      <c r="LB55" s="100"/>
      <c r="LC55" s="100"/>
      <c r="LD55" s="100"/>
      <c r="LE55" s="100"/>
      <c r="LF55" s="100"/>
      <c r="LG55" s="100"/>
      <c r="LH55" s="100"/>
      <c r="LI55" s="101"/>
      <c r="LJ55" s="99">
        <f>データ!DI7</f>
        <v>29.4</v>
      </c>
      <c r="LK55" s="100"/>
      <c r="LL55" s="100"/>
      <c r="LM55" s="100"/>
      <c r="LN55" s="100"/>
      <c r="LO55" s="100"/>
      <c r="LP55" s="100"/>
      <c r="LQ55" s="100"/>
      <c r="LR55" s="100"/>
      <c r="LS55" s="100"/>
      <c r="LT55" s="100"/>
      <c r="LU55" s="100"/>
      <c r="LV55" s="100"/>
      <c r="LW55" s="100"/>
      <c r="LX55" s="101"/>
      <c r="LY55" s="99">
        <f>データ!DJ7</f>
        <v>28.6</v>
      </c>
      <c r="LZ55" s="100"/>
      <c r="MA55" s="100"/>
      <c r="MB55" s="100"/>
      <c r="MC55" s="100"/>
      <c r="MD55" s="100"/>
      <c r="ME55" s="100"/>
      <c r="MF55" s="100"/>
      <c r="MG55" s="100"/>
      <c r="MH55" s="100"/>
      <c r="MI55" s="100"/>
      <c r="MJ55" s="100"/>
      <c r="MK55" s="100"/>
      <c r="ML55" s="100"/>
      <c r="MM55" s="101"/>
      <c r="MN55" s="99">
        <f>データ!DK7</f>
        <v>29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64</v>
      </c>
      <c r="V79" s="82"/>
      <c r="W79" s="82"/>
      <c r="X79" s="82"/>
      <c r="Y79" s="82"/>
      <c r="Z79" s="82"/>
      <c r="AA79" s="82"/>
      <c r="AB79" s="82"/>
      <c r="AC79" s="82"/>
      <c r="AD79" s="82"/>
      <c r="AE79" s="82"/>
      <c r="AF79" s="82"/>
      <c r="AG79" s="82"/>
      <c r="AH79" s="82"/>
      <c r="AI79" s="82"/>
      <c r="AJ79" s="82"/>
      <c r="AK79" s="82"/>
      <c r="AL79" s="82"/>
      <c r="AM79" s="82"/>
      <c r="AN79" s="82">
        <f>データ!DS7</f>
        <v>69.099999999999994</v>
      </c>
      <c r="AO79" s="82"/>
      <c r="AP79" s="82"/>
      <c r="AQ79" s="82"/>
      <c r="AR79" s="82"/>
      <c r="AS79" s="82"/>
      <c r="AT79" s="82"/>
      <c r="AU79" s="82"/>
      <c r="AV79" s="82"/>
      <c r="AW79" s="82"/>
      <c r="AX79" s="82"/>
      <c r="AY79" s="82"/>
      <c r="AZ79" s="82"/>
      <c r="BA79" s="82"/>
      <c r="BB79" s="82"/>
      <c r="BC79" s="82"/>
      <c r="BD79" s="82"/>
      <c r="BE79" s="82"/>
      <c r="BF79" s="82"/>
      <c r="BG79" s="82">
        <f>データ!DT7</f>
        <v>70.5</v>
      </c>
      <c r="BH79" s="82"/>
      <c r="BI79" s="82"/>
      <c r="BJ79" s="82"/>
      <c r="BK79" s="82"/>
      <c r="BL79" s="82"/>
      <c r="BM79" s="82"/>
      <c r="BN79" s="82"/>
      <c r="BO79" s="82"/>
      <c r="BP79" s="82"/>
      <c r="BQ79" s="82"/>
      <c r="BR79" s="82"/>
      <c r="BS79" s="82"/>
      <c r="BT79" s="82"/>
      <c r="BU79" s="82"/>
      <c r="BV79" s="82"/>
      <c r="BW79" s="82"/>
      <c r="BX79" s="82"/>
      <c r="BY79" s="82"/>
      <c r="BZ79" s="82">
        <f>データ!DU7</f>
        <v>72.7</v>
      </c>
      <c r="CA79" s="82"/>
      <c r="CB79" s="82"/>
      <c r="CC79" s="82"/>
      <c r="CD79" s="82"/>
      <c r="CE79" s="82"/>
      <c r="CF79" s="82"/>
      <c r="CG79" s="82"/>
      <c r="CH79" s="82"/>
      <c r="CI79" s="82"/>
      <c r="CJ79" s="82"/>
      <c r="CK79" s="82"/>
      <c r="CL79" s="82"/>
      <c r="CM79" s="82"/>
      <c r="CN79" s="82"/>
      <c r="CO79" s="82"/>
      <c r="CP79" s="82"/>
      <c r="CQ79" s="82"/>
      <c r="CR79" s="82"/>
      <c r="CS79" s="82">
        <f>データ!DV7</f>
        <v>74.599999999999994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73.2</v>
      </c>
      <c r="EP79" s="82"/>
      <c r="EQ79" s="82"/>
      <c r="ER79" s="82"/>
      <c r="ES79" s="82"/>
      <c r="ET79" s="82"/>
      <c r="EU79" s="82"/>
      <c r="EV79" s="82"/>
      <c r="EW79" s="82"/>
      <c r="EX79" s="82"/>
      <c r="EY79" s="82"/>
      <c r="EZ79" s="82"/>
      <c r="FA79" s="82"/>
      <c r="FB79" s="82"/>
      <c r="FC79" s="82"/>
      <c r="FD79" s="82"/>
      <c r="FE79" s="82"/>
      <c r="FF79" s="82"/>
      <c r="FG79" s="82"/>
      <c r="FH79" s="82">
        <f>データ!ED7</f>
        <v>75.400000000000006</v>
      </c>
      <c r="FI79" s="82"/>
      <c r="FJ79" s="82"/>
      <c r="FK79" s="82"/>
      <c r="FL79" s="82"/>
      <c r="FM79" s="82"/>
      <c r="FN79" s="82"/>
      <c r="FO79" s="82"/>
      <c r="FP79" s="82"/>
      <c r="FQ79" s="82"/>
      <c r="FR79" s="82"/>
      <c r="FS79" s="82"/>
      <c r="FT79" s="82"/>
      <c r="FU79" s="82"/>
      <c r="FV79" s="82"/>
      <c r="FW79" s="82"/>
      <c r="FX79" s="82"/>
      <c r="FY79" s="82"/>
      <c r="FZ79" s="82"/>
      <c r="GA79" s="82">
        <f>データ!EE7</f>
        <v>76</v>
      </c>
      <c r="GB79" s="82"/>
      <c r="GC79" s="82"/>
      <c r="GD79" s="82"/>
      <c r="GE79" s="82"/>
      <c r="GF79" s="82"/>
      <c r="GG79" s="82"/>
      <c r="GH79" s="82"/>
      <c r="GI79" s="82"/>
      <c r="GJ79" s="82"/>
      <c r="GK79" s="82"/>
      <c r="GL79" s="82"/>
      <c r="GM79" s="82"/>
      <c r="GN79" s="82"/>
      <c r="GO79" s="82"/>
      <c r="GP79" s="82"/>
      <c r="GQ79" s="82"/>
      <c r="GR79" s="82"/>
      <c r="GS79" s="82"/>
      <c r="GT79" s="82">
        <f>データ!EF7</f>
        <v>76.8</v>
      </c>
      <c r="GU79" s="82"/>
      <c r="GV79" s="82"/>
      <c r="GW79" s="82"/>
      <c r="GX79" s="82"/>
      <c r="GY79" s="82"/>
      <c r="GZ79" s="82"/>
      <c r="HA79" s="82"/>
      <c r="HB79" s="82"/>
      <c r="HC79" s="82"/>
      <c r="HD79" s="82"/>
      <c r="HE79" s="82"/>
      <c r="HF79" s="82"/>
      <c r="HG79" s="82"/>
      <c r="HH79" s="82"/>
      <c r="HI79" s="82"/>
      <c r="HJ79" s="82"/>
      <c r="HK79" s="82"/>
      <c r="HL79" s="82"/>
      <c r="HM79" s="82">
        <f>データ!EG7</f>
        <v>78.2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51007077</v>
      </c>
      <c r="JK79" s="78"/>
      <c r="JL79" s="78"/>
      <c r="JM79" s="78"/>
      <c r="JN79" s="78"/>
      <c r="JO79" s="78"/>
      <c r="JP79" s="78"/>
      <c r="JQ79" s="78"/>
      <c r="JR79" s="78"/>
      <c r="JS79" s="78"/>
      <c r="JT79" s="78"/>
      <c r="JU79" s="78"/>
      <c r="JV79" s="78"/>
      <c r="JW79" s="78"/>
      <c r="JX79" s="78"/>
      <c r="JY79" s="78"/>
      <c r="JZ79" s="78"/>
      <c r="KA79" s="78"/>
      <c r="KB79" s="78"/>
      <c r="KC79" s="78">
        <f>データ!EO7</f>
        <v>53718891</v>
      </c>
      <c r="KD79" s="78"/>
      <c r="KE79" s="78"/>
      <c r="KF79" s="78"/>
      <c r="KG79" s="78"/>
      <c r="KH79" s="78"/>
      <c r="KI79" s="78"/>
      <c r="KJ79" s="78"/>
      <c r="KK79" s="78"/>
      <c r="KL79" s="78"/>
      <c r="KM79" s="78"/>
      <c r="KN79" s="78"/>
      <c r="KO79" s="78"/>
      <c r="KP79" s="78"/>
      <c r="KQ79" s="78"/>
      <c r="KR79" s="78"/>
      <c r="KS79" s="78"/>
      <c r="KT79" s="78"/>
      <c r="KU79" s="78"/>
      <c r="KV79" s="78">
        <f>データ!EP7</f>
        <v>54569149</v>
      </c>
      <c r="KW79" s="78"/>
      <c r="KX79" s="78"/>
      <c r="KY79" s="78"/>
      <c r="KZ79" s="78"/>
      <c r="LA79" s="78"/>
      <c r="LB79" s="78"/>
      <c r="LC79" s="78"/>
      <c r="LD79" s="78"/>
      <c r="LE79" s="78"/>
      <c r="LF79" s="78"/>
      <c r="LG79" s="78"/>
      <c r="LH79" s="78"/>
      <c r="LI79" s="78"/>
      <c r="LJ79" s="78"/>
      <c r="LK79" s="78"/>
      <c r="LL79" s="78"/>
      <c r="LM79" s="78"/>
      <c r="LN79" s="78"/>
      <c r="LO79" s="78">
        <f>データ!EQ7</f>
        <v>53688767</v>
      </c>
      <c r="LP79" s="78"/>
      <c r="LQ79" s="78"/>
      <c r="LR79" s="78"/>
      <c r="LS79" s="78"/>
      <c r="LT79" s="78"/>
      <c r="LU79" s="78"/>
      <c r="LV79" s="78"/>
      <c r="LW79" s="78"/>
      <c r="LX79" s="78"/>
      <c r="LY79" s="78"/>
      <c r="LZ79" s="78"/>
      <c r="MA79" s="78"/>
      <c r="MB79" s="78"/>
      <c r="MC79" s="78"/>
      <c r="MD79" s="78"/>
      <c r="ME79" s="78"/>
      <c r="MF79" s="78"/>
      <c r="MG79" s="78"/>
      <c r="MH79" s="78">
        <f>データ!ER7</f>
        <v>53998253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bjJLJnoTpOgPmN2O5IFM4OEmbsGunME1uA0Dfz0P3FyZKOMErFDHCXBvPahcAy82f7kkyo46GFRhouDf2O3ig==" saltValue="n3yfT1czOvl8kQSdv7nbT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232190</v>
      </c>
      <c r="D6" s="62">
        <f t="shared" si="2"/>
        <v>46</v>
      </c>
      <c r="E6" s="62">
        <f t="shared" si="2"/>
        <v>6</v>
      </c>
      <c r="F6" s="62">
        <f t="shared" si="2"/>
        <v>0</v>
      </c>
      <c r="G6" s="62">
        <f t="shared" si="2"/>
        <v>1</v>
      </c>
      <c r="H6" s="144" t="str">
        <f>IF(H8&lt;&gt;I8,H8,"")&amp;IF(I8&lt;&gt;J8,I8,"")&amp;"　"&amp;J8</f>
        <v>愛知県小牧市　小牧市民病院</v>
      </c>
      <c r="I6" s="145"/>
      <c r="J6" s="146"/>
      <c r="K6" s="62" t="str">
        <f t="shared" si="2"/>
        <v>条例全部</v>
      </c>
      <c r="L6" s="62" t="str">
        <f t="shared" si="2"/>
        <v>病院事業</v>
      </c>
      <c r="M6" s="62" t="str">
        <f t="shared" si="2"/>
        <v>一般病院</v>
      </c>
      <c r="N6" s="62" t="str">
        <f>N8</f>
        <v>500床以上</v>
      </c>
      <c r="O6" s="62" t="str">
        <f>O8</f>
        <v>自治体職員 民間企業出身</v>
      </c>
      <c r="P6" s="62" t="str">
        <f>P8</f>
        <v>直営</v>
      </c>
      <c r="Q6" s="63">
        <f t="shared" ref="Q6:AG6" si="3">Q8</f>
        <v>29</v>
      </c>
      <c r="R6" s="62" t="str">
        <f t="shared" si="3"/>
        <v>対象</v>
      </c>
      <c r="S6" s="62" t="str">
        <f t="shared" si="3"/>
        <v>ド 透 I 未 訓 ガ</v>
      </c>
      <c r="T6" s="62" t="str">
        <f t="shared" si="3"/>
        <v>救 臨 が 災 地</v>
      </c>
      <c r="U6" s="63">
        <f>U8</f>
        <v>153096</v>
      </c>
      <c r="V6" s="63">
        <f>V8</f>
        <v>44459</v>
      </c>
      <c r="W6" s="62" t="str">
        <f>W8</f>
        <v>非該当</v>
      </c>
      <c r="X6" s="62" t="str">
        <f t="shared" si="3"/>
        <v>７：１</v>
      </c>
      <c r="Y6" s="63">
        <f t="shared" si="3"/>
        <v>558</v>
      </c>
      <c r="Z6" s="63" t="str">
        <f t="shared" si="3"/>
        <v>-</v>
      </c>
      <c r="AA6" s="63" t="str">
        <f t="shared" si="3"/>
        <v>-</v>
      </c>
      <c r="AB6" s="63" t="str">
        <f t="shared" si="3"/>
        <v>-</v>
      </c>
      <c r="AC6" s="63" t="str">
        <f t="shared" si="3"/>
        <v>-</v>
      </c>
      <c r="AD6" s="63">
        <f t="shared" si="3"/>
        <v>558</v>
      </c>
      <c r="AE6" s="63">
        <f t="shared" si="3"/>
        <v>558</v>
      </c>
      <c r="AF6" s="63" t="str">
        <f t="shared" si="3"/>
        <v>-</v>
      </c>
      <c r="AG6" s="63">
        <f t="shared" si="3"/>
        <v>558</v>
      </c>
      <c r="AH6" s="64">
        <f>IF(AH8="-",NA(),AH8)</f>
        <v>105.7</v>
      </c>
      <c r="AI6" s="64">
        <f t="shared" ref="AI6:AQ6" si="4">IF(AI8="-",NA(),AI8)</f>
        <v>103.7</v>
      </c>
      <c r="AJ6" s="64">
        <f t="shared" si="4"/>
        <v>104.1</v>
      </c>
      <c r="AK6" s="64">
        <f t="shared" si="4"/>
        <v>102.2</v>
      </c>
      <c r="AL6" s="64">
        <f t="shared" si="4"/>
        <v>100.2</v>
      </c>
      <c r="AM6" s="64">
        <f t="shared" si="4"/>
        <v>101.7</v>
      </c>
      <c r="AN6" s="64">
        <f t="shared" si="4"/>
        <v>101.1</v>
      </c>
      <c r="AO6" s="64">
        <f t="shared" si="4"/>
        <v>100.3</v>
      </c>
      <c r="AP6" s="64">
        <f t="shared" si="4"/>
        <v>99.8</v>
      </c>
      <c r="AQ6" s="64">
        <f t="shared" si="4"/>
        <v>100.1</v>
      </c>
      <c r="AR6" s="64" t="str">
        <f>IF(AR8="-","【-】","【"&amp;SUBSTITUTE(TEXT(AR8,"#,##0.0"),"-","△")&amp;"】")</f>
        <v>【98.5】</v>
      </c>
      <c r="AS6" s="64">
        <f>IF(AS8="-",NA(),AS8)</f>
        <v>105.6</v>
      </c>
      <c r="AT6" s="64">
        <f t="shared" ref="AT6:BB6" si="5">IF(AT8="-",NA(),AT8)</f>
        <v>104.1</v>
      </c>
      <c r="AU6" s="64">
        <f t="shared" si="5"/>
        <v>104.1</v>
      </c>
      <c r="AV6" s="64">
        <f t="shared" si="5"/>
        <v>101.9</v>
      </c>
      <c r="AW6" s="64">
        <f t="shared" si="5"/>
        <v>100</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90.2</v>
      </c>
      <c r="BP6" s="64">
        <f t="shared" ref="BP6:BX6" si="7">IF(BP8="-",NA(),BP8)</f>
        <v>89.4</v>
      </c>
      <c r="BQ6" s="64">
        <f t="shared" si="7"/>
        <v>88.4</v>
      </c>
      <c r="BR6" s="64">
        <f t="shared" si="7"/>
        <v>87</v>
      </c>
      <c r="BS6" s="64">
        <f t="shared" si="7"/>
        <v>84.8</v>
      </c>
      <c r="BT6" s="64">
        <f t="shared" si="7"/>
        <v>80.3</v>
      </c>
      <c r="BU6" s="64">
        <f t="shared" si="7"/>
        <v>80.7</v>
      </c>
      <c r="BV6" s="64">
        <f t="shared" si="7"/>
        <v>80.7</v>
      </c>
      <c r="BW6" s="64">
        <f t="shared" si="7"/>
        <v>79.5</v>
      </c>
      <c r="BX6" s="64">
        <f t="shared" si="7"/>
        <v>79.900000000000006</v>
      </c>
      <c r="BY6" s="64" t="str">
        <f>IF(BY8="-","【-】","【"&amp;SUBSTITUTE(TEXT(BY8,"#,##0.0"),"-","△")&amp;"】")</f>
        <v>【74.8】</v>
      </c>
      <c r="BZ6" s="65">
        <f>IF(BZ8="-",NA(),BZ8)</f>
        <v>63786</v>
      </c>
      <c r="CA6" s="65">
        <f t="shared" ref="CA6:CI6" si="8">IF(CA8="-",NA(),CA8)</f>
        <v>64990</v>
      </c>
      <c r="CB6" s="65">
        <f t="shared" si="8"/>
        <v>66444</v>
      </c>
      <c r="CC6" s="65">
        <f t="shared" si="8"/>
        <v>67393</v>
      </c>
      <c r="CD6" s="65">
        <f t="shared" si="8"/>
        <v>68688</v>
      </c>
      <c r="CE6" s="65">
        <f t="shared" si="8"/>
        <v>59159</v>
      </c>
      <c r="CF6" s="65">
        <f t="shared" si="8"/>
        <v>60787</v>
      </c>
      <c r="CG6" s="65">
        <f t="shared" si="8"/>
        <v>62913</v>
      </c>
      <c r="CH6" s="65">
        <f t="shared" si="8"/>
        <v>64765</v>
      </c>
      <c r="CI6" s="65">
        <f t="shared" si="8"/>
        <v>66228</v>
      </c>
      <c r="CJ6" s="64" t="str">
        <f>IF(CJ8="-","【-】","【"&amp;SUBSTITUTE(TEXT(CJ8,"#,##0"),"-","△")&amp;"】")</f>
        <v>【50,718】</v>
      </c>
      <c r="CK6" s="65">
        <f>IF(CK8="-",NA(),CK8)</f>
        <v>16755</v>
      </c>
      <c r="CL6" s="65">
        <f t="shared" ref="CL6:CT6" si="9">IF(CL8="-",NA(),CL8)</f>
        <v>16858</v>
      </c>
      <c r="CM6" s="65">
        <f t="shared" si="9"/>
        <v>19401</v>
      </c>
      <c r="CN6" s="65">
        <f t="shared" si="9"/>
        <v>19402</v>
      </c>
      <c r="CO6" s="65">
        <f t="shared" si="9"/>
        <v>20193</v>
      </c>
      <c r="CP6" s="65">
        <f t="shared" si="9"/>
        <v>14865</v>
      </c>
      <c r="CQ6" s="65">
        <f t="shared" si="9"/>
        <v>15610</v>
      </c>
      <c r="CR6" s="65">
        <f t="shared" si="9"/>
        <v>16993</v>
      </c>
      <c r="CS6" s="65">
        <f t="shared" si="9"/>
        <v>17680</v>
      </c>
      <c r="CT6" s="65">
        <f t="shared" si="9"/>
        <v>18393</v>
      </c>
      <c r="CU6" s="64" t="str">
        <f>IF(CU8="-","【-】","【"&amp;SUBSTITUTE(TEXT(CU8,"#,##0"),"-","△")&amp;"】")</f>
        <v>【14,202】</v>
      </c>
      <c r="CV6" s="64">
        <f>IF(CV8="-",NA(),CV8)</f>
        <v>43.3</v>
      </c>
      <c r="CW6" s="64">
        <f t="shared" ref="CW6:DE6" si="10">IF(CW8="-",NA(),CW8)</f>
        <v>44.9</v>
      </c>
      <c r="CX6" s="64">
        <f t="shared" si="10"/>
        <v>44.5</v>
      </c>
      <c r="CY6" s="64">
        <f t="shared" si="10"/>
        <v>47.5</v>
      </c>
      <c r="CZ6" s="64">
        <f t="shared" si="10"/>
        <v>48.7</v>
      </c>
      <c r="DA6" s="64">
        <f t="shared" si="10"/>
        <v>47.8</v>
      </c>
      <c r="DB6" s="64">
        <f t="shared" si="10"/>
        <v>48.7</v>
      </c>
      <c r="DC6" s="64">
        <f t="shared" si="10"/>
        <v>48.5</v>
      </c>
      <c r="DD6" s="64">
        <f t="shared" si="10"/>
        <v>49.2</v>
      </c>
      <c r="DE6" s="64">
        <f t="shared" si="10"/>
        <v>48.7</v>
      </c>
      <c r="DF6" s="64" t="str">
        <f>IF(DF8="-","【-】","【"&amp;SUBSTITUTE(TEXT(DF8,"#,##0.0"),"-","△")&amp;"】")</f>
        <v>【55.0】</v>
      </c>
      <c r="DG6" s="64">
        <f>IF(DG8="-",NA(),DG8)</f>
        <v>28.4</v>
      </c>
      <c r="DH6" s="64">
        <f t="shared" ref="DH6:DP6" si="11">IF(DH8="-",NA(),DH8)</f>
        <v>27.8</v>
      </c>
      <c r="DI6" s="64">
        <f t="shared" si="11"/>
        <v>29.4</v>
      </c>
      <c r="DJ6" s="64">
        <f t="shared" si="11"/>
        <v>28.6</v>
      </c>
      <c r="DK6" s="64">
        <f t="shared" si="11"/>
        <v>29</v>
      </c>
      <c r="DL6" s="64">
        <f t="shared" si="11"/>
        <v>26.2</v>
      </c>
      <c r="DM6" s="64">
        <f t="shared" si="11"/>
        <v>26.3</v>
      </c>
      <c r="DN6" s="64">
        <f t="shared" si="11"/>
        <v>27.5</v>
      </c>
      <c r="DO6" s="64">
        <f t="shared" si="11"/>
        <v>27.4</v>
      </c>
      <c r="DP6" s="64">
        <f t="shared" si="11"/>
        <v>27.8</v>
      </c>
      <c r="DQ6" s="64" t="str">
        <f>IF(DQ8="-","【-】","【"&amp;SUBSTITUTE(TEXT(DQ8,"#,##0.0"),"-","△")&amp;"】")</f>
        <v>【24.3】</v>
      </c>
      <c r="DR6" s="64">
        <f>IF(DR8="-",NA(),DR8)</f>
        <v>64</v>
      </c>
      <c r="DS6" s="64">
        <f t="shared" ref="DS6:EA6" si="12">IF(DS8="-",NA(),DS8)</f>
        <v>69.099999999999994</v>
      </c>
      <c r="DT6" s="64">
        <f t="shared" si="12"/>
        <v>70.5</v>
      </c>
      <c r="DU6" s="64">
        <f t="shared" si="12"/>
        <v>72.7</v>
      </c>
      <c r="DV6" s="64">
        <f t="shared" si="12"/>
        <v>74.599999999999994</v>
      </c>
      <c r="DW6" s="64">
        <f t="shared" si="12"/>
        <v>45.9</v>
      </c>
      <c r="DX6" s="64">
        <f t="shared" si="12"/>
        <v>50.7</v>
      </c>
      <c r="DY6" s="64">
        <f t="shared" si="12"/>
        <v>51.3</v>
      </c>
      <c r="DZ6" s="64">
        <f t="shared" si="12"/>
        <v>51.2</v>
      </c>
      <c r="EA6" s="64">
        <f t="shared" si="12"/>
        <v>52</v>
      </c>
      <c r="EB6" s="64" t="str">
        <f>IF(EB8="-","【-】","【"&amp;SUBSTITUTE(TEXT(EB8,"#,##0.0"),"-","△")&amp;"】")</f>
        <v>【51.6】</v>
      </c>
      <c r="EC6" s="64">
        <f>IF(EC8="-",NA(),EC8)</f>
        <v>73.2</v>
      </c>
      <c r="ED6" s="64">
        <f t="shared" ref="ED6:EL6" si="13">IF(ED8="-",NA(),ED8)</f>
        <v>75.400000000000006</v>
      </c>
      <c r="EE6" s="64">
        <f t="shared" si="13"/>
        <v>76</v>
      </c>
      <c r="EF6" s="64">
        <f t="shared" si="13"/>
        <v>76.8</v>
      </c>
      <c r="EG6" s="64">
        <f t="shared" si="13"/>
        <v>78.2</v>
      </c>
      <c r="EH6" s="64">
        <f t="shared" si="13"/>
        <v>56.6</v>
      </c>
      <c r="EI6" s="64">
        <f t="shared" si="13"/>
        <v>62.6</v>
      </c>
      <c r="EJ6" s="64">
        <f t="shared" si="13"/>
        <v>64.099999999999994</v>
      </c>
      <c r="EK6" s="64">
        <f t="shared" si="13"/>
        <v>64.3</v>
      </c>
      <c r="EL6" s="64">
        <f t="shared" si="13"/>
        <v>66</v>
      </c>
      <c r="EM6" s="64" t="str">
        <f>IF(EM8="-","【-】","【"&amp;SUBSTITUTE(TEXT(EM8,"#,##0.0"),"-","△")&amp;"】")</f>
        <v>【67.6】</v>
      </c>
      <c r="EN6" s="65">
        <f>IF(EN8="-",NA(),EN8)</f>
        <v>51007077</v>
      </c>
      <c r="EO6" s="65">
        <f t="shared" ref="EO6:EW6" si="14">IF(EO8="-",NA(),EO8)</f>
        <v>53718891</v>
      </c>
      <c r="EP6" s="65">
        <f t="shared" si="14"/>
        <v>54569149</v>
      </c>
      <c r="EQ6" s="65">
        <f t="shared" si="14"/>
        <v>53688767</v>
      </c>
      <c r="ER6" s="65">
        <f t="shared" si="14"/>
        <v>53998253</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122</v>
      </c>
      <c r="B7" s="62">
        <f t="shared" ref="B7:AG7" si="15">B8</f>
        <v>2017</v>
      </c>
      <c r="C7" s="62">
        <f t="shared" si="15"/>
        <v>232190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 民間企業出身</v>
      </c>
      <c r="P7" s="62" t="str">
        <f>P8</f>
        <v>直営</v>
      </c>
      <c r="Q7" s="63">
        <f t="shared" si="15"/>
        <v>29</v>
      </c>
      <c r="R7" s="62" t="str">
        <f t="shared" si="15"/>
        <v>対象</v>
      </c>
      <c r="S7" s="62" t="str">
        <f t="shared" si="15"/>
        <v>ド 透 I 未 訓 ガ</v>
      </c>
      <c r="T7" s="62" t="str">
        <f t="shared" si="15"/>
        <v>救 臨 が 災 地</v>
      </c>
      <c r="U7" s="63">
        <f>U8</f>
        <v>153096</v>
      </c>
      <c r="V7" s="63">
        <f>V8</f>
        <v>44459</v>
      </c>
      <c r="W7" s="62" t="str">
        <f>W8</f>
        <v>非該当</v>
      </c>
      <c r="X7" s="62" t="str">
        <f t="shared" si="15"/>
        <v>７：１</v>
      </c>
      <c r="Y7" s="63">
        <f t="shared" si="15"/>
        <v>558</v>
      </c>
      <c r="Z7" s="63" t="str">
        <f t="shared" si="15"/>
        <v>-</v>
      </c>
      <c r="AA7" s="63" t="str">
        <f t="shared" si="15"/>
        <v>-</v>
      </c>
      <c r="AB7" s="63" t="str">
        <f t="shared" si="15"/>
        <v>-</v>
      </c>
      <c r="AC7" s="63" t="str">
        <f t="shared" si="15"/>
        <v>-</v>
      </c>
      <c r="AD7" s="63">
        <f t="shared" si="15"/>
        <v>558</v>
      </c>
      <c r="AE7" s="63">
        <f t="shared" si="15"/>
        <v>558</v>
      </c>
      <c r="AF7" s="63" t="str">
        <f t="shared" si="15"/>
        <v>-</v>
      </c>
      <c r="AG7" s="63">
        <f t="shared" si="15"/>
        <v>558</v>
      </c>
      <c r="AH7" s="64">
        <f>AH8</f>
        <v>105.7</v>
      </c>
      <c r="AI7" s="64">
        <f t="shared" ref="AI7:AQ7" si="16">AI8</f>
        <v>103.7</v>
      </c>
      <c r="AJ7" s="64">
        <f t="shared" si="16"/>
        <v>104.1</v>
      </c>
      <c r="AK7" s="64">
        <f t="shared" si="16"/>
        <v>102.2</v>
      </c>
      <c r="AL7" s="64">
        <f t="shared" si="16"/>
        <v>100.2</v>
      </c>
      <c r="AM7" s="64">
        <f t="shared" si="16"/>
        <v>101.7</v>
      </c>
      <c r="AN7" s="64">
        <f t="shared" si="16"/>
        <v>101.1</v>
      </c>
      <c r="AO7" s="64">
        <f t="shared" si="16"/>
        <v>100.3</v>
      </c>
      <c r="AP7" s="64">
        <f t="shared" si="16"/>
        <v>99.8</v>
      </c>
      <c r="AQ7" s="64">
        <f t="shared" si="16"/>
        <v>100.1</v>
      </c>
      <c r="AR7" s="64"/>
      <c r="AS7" s="64">
        <f>AS8</f>
        <v>105.6</v>
      </c>
      <c r="AT7" s="64">
        <f t="shared" ref="AT7:BB7" si="17">AT8</f>
        <v>104.1</v>
      </c>
      <c r="AU7" s="64">
        <f t="shared" si="17"/>
        <v>104.1</v>
      </c>
      <c r="AV7" s="64">
        <f t="shared" si="17"/>
        <v>101.9</v>
      </c>
      <c r="AW7" s="64">
        <f t="shared" si="17"/>
        <v>100</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90.2</v>
      </c>
      <c r="BP7" s="64">
        <f t="shared" ref="BP7:BX7" si="19">BP8</f>
        <v>89.4</v>
      </c>
      <c r="BQ7" s="64">
        <f t="shared" si="19"/>
        <v>88.4</v>
      </c>
      <c r="BR7" s="64">
        <f t="shared" si="19"/>
        <v>87</v>
      </c>
      <c r="BS7" s="64">
        <f t="shared" si="19"/>
        <v>84.8</v>
      </c>
      <c r="BT7" s="64">
        <f t="shared" si="19"/>
        <v>80.3</v>
      </c>
      <c r="BU7" s="64">
        <f t="shared" si="19"/>
        <v>80.7</v>
      </c>
      <c r="BV7" s="64">
        <f t="shared" si="19"/>
        <v>80.7</v>
      </c>
      <c r="BW7" s="64">
        <f t="shared" si="19"/>
        <v>79.5</v>
      </c>
      <c r="BX7" s="64">
        <f t="shared" si="19"/>
        <v>79.900000000000006</v>
      </c>
      <c r="BY7" s="64"/>
      <c r="BZ7" s="65">
        <f>BZ8</f>
        <v>63786</v>
      </c>
      <c r="CA7" s="65">
        <f t="shared" ref="CA7:CI7" si="20">CA8</f>
        <v>64990</v>
      </c>
      <c r="CB7" s="65">
        <f t="shared" si="20"/>
        <v>66444</v>
      </c>
      <c r="CC7" s="65">
        <f t="shared" si="20"/>
        <v>67393</v>
      </c>
      <c r="CD7" s="65">
        <f t="shared" si="20"/>
        <v>68688</v>
      </c>
      <c r="CE7" s="65">
        <f t="shared" si="20"/>
        <v>59159</v>
      </c>
      <c r="CF7" s="65">
        <f t="shared" si="20"/>
        <v>60787</v>
      </c>
      <c r="CG7" s="65">
        <f t="shared" si="20"/>
        <v>62913</v>
      </c>
      <c r="CH7" s="65">
        <f t="shared" si="20"/>
        <v>64765</v>
      </c>
      <c r="CI7" s="65">
        <f t="shared" si="20"/>
        <v>66228</v>
      </c>
      <c r="CJ7" s="64"/>
      <c r="CK7" s="65">
        <f>CK8</f>
        <v>16755</v>
      </c>
      <c r="CL7" s="65">
        <f t="shared" ref="CL7:CT7" si="21">CL8</f>
        <v>16858</v>
      </c>
      <c r="CM7" s="65">
        <f t="shared" si="21"/>
        <v>19401</v>
      </c>
      <c r="CN7" s="65">
        <f t="shared" si="21"/>
        <v>19402</v>
      </c>
      <c r="CO7" s="65">
        <f t="shared" si="21"/>
        <v>20193</v>
      </c>
      <c r="CP7" s="65">
        <f t="shared" si="21"/>
        <v>14865</v>
      </c>
      <c r="CQ7" s="65">
        <f t="shared" si="21"/>
        <v>15610</v>
      </c>
      <c r="CR7" s="65">
        <f t="shared" si="21"/>
        <v>16993</v>
      </c>
      <c r="CS7" s="65">
        <f t="shared" si="21"/>
        <v>17680</v>
      </c>
      <c r="CT7" s="65">
        <f t="shared" si="21"/>
        <v>18393</v>
      </c>
      <c r="CU7" s="64"/>
      <c r="CV7" s="64">
        <f>CV8</f>
        <v>43.3</v>
      </c>
      <c r="CW7" s="64">
        <f t="shared" ref="CW7:DE7" si="22">CW8</f>
        <v>44.9</v>
      </c>
      <c r="CX7" s="64">
        <f t="shared" si="22"/>
        <v>44.5</v>
      </c>
      <c r="CY7" s="64">
        <f t="shared" si="22"/>
        <v>47.5</v>
      </c>
      <c r="CZ7" s="64">
        <f t="shared" si="22"/>
        <v>48.7</v>
      </c>
      <c r="DA7" s="64">
        <f t="shared" si="22"/>
        <v>47.8</v>
      </c>
      <c r="DB7" s="64">
        <f t="shared" si="22"/>
        <v>48.7</v>
      </c>
      <c r="DC7" s="64">
        <f t="shared" si="22"/>
        <v>48.5</v>
      </c>
      <c r="DD7" s="64">
        <f t="shared" si="22"/>
        <v>49.2</v>
      </c>
      <c r="DE7" s="64">
        <f t="shared" si="22"/>
        <v>48.7</v>
      </c>
      <c r="DF7" s="64"/>
      <c r="DG7" s="64">
        <f>DG8</f>
        <v>28.4</v>
      </c>
      <c r="DH7" s="64">
        <f t="shared" ref="DH7:DP7" si="23">DH8</f>
        <v>27.8</v>
      </c>
      <c r="DI7" s="64">
        <f t="shared" si="23"/>
        <v>29.4</v>
      </c>
      <c r="DJ7" s="64">
        <f t="shared" si="23"/>
        <v>28.6</v>
      </c>
      <c r="DK7" s="64">
        <f t="shared" si="23"/>
        <v>29</v>
      </c>
      <c r="DL7" s="64">
        <f t="shared" si="23"/>
        <v>26.2</v>
      </c>
      <c r="DM7" s="64">
        <f t="shared" si="23"/>
        <v>26.3</v>
      </c>
      <c r="DN7" s="64">
        <f t="shared" si="23"/>
        <v>27.5</v>
      </c>
      <c r="DO7" s="64">
        <f t="shared" si="23"/>
        <v>27.4</v>
      </c>
      <c r="DP7" s="64">
        <f t="shared" si="23"/>
        <v>27.8</v>
      </c>
      <c r="DQ7" s="64"/>
      <c r="DR7" s="64">
        <f>DR8</f>
        <v>64</v>
      </c>
      <c r="DS7" s="64">
        <f t="shared" ref="DS7:EA7" si="24">DS8</f>
        <v>69.099999999999994</v>
      </c>
      <c r="DT7" s="64">
        <f t="shared" si="24"/>
        <v>70.5</v>
      </c>
      <c r="DU7" s="64">
        <f t="shared" si="24"/>
        <v>72.7</v>
      </c>
      <c r="DV7" s="64">
        <f t="shared" si="24"/>
        <v>74.599999999999994</v>
      </c>
      <c r="DW7" s="64">
        <f t="shared" si="24"/>
        <v>45.9</v>
      </c>
      <c r="DX7" s="64">
        <f t="shared" si="24"/>
        <v>50.7</v>
      </c>
      <c r="DY7" s="64">
        <f t="shared" si="24"/>
        <v>51.3</v>
      </c>
      <c r="DZ7" s="64">
        <f t="shared" si="24"/>
        <v>51.2</v>
      </c>
      <c r="EA7" s="64">
        <f t="shared" si="24"/>
        <v>52</v>
      </c>
      <c r="EB7" s="64"/>
      <c r="EC7" s="64">
        <f>EC8</f>
        <v>73.2</v>
      </c>
      <c r="ED7" s="64">
        <f t="shared" ref="ED7:EL7" si="25">ED8</f>
        <v>75.400000000000006</v>
      </c>
      <c r="EE7" s="64">
        <f t="shared" si="25"/>
        <v>76</v>
      </c>
      <c r="EF7" s="64">
        <f t="shared" si="25"/>
        <v>76.8</v>
      </c>
      <c r="EG7" s="64">
        <f t="shared" si="25"/>
        <v>78.2</v>
      </c>
      <c r="EH7" s="64">
        <f t="shared" si="25"/>
        <v>56.6</v>
      </c>
      <c r="EI7" s="64">
        <f t="shared" si="25"/>
        <v>62.6</v>
      </c>
      <c r="EJ7" s="64">
        <f t="shared" si="25"/>
        <v>64.099999999999994</v>
      </c>
      <c r="EK7" s="64">
        <f t="shared" si="25"/>
        <v>64.3</v>
      </c>
      <c r="EL7" s="64">
        <f t="shared" si="25"/>
        <v>66</v>
      </c>
      <c r="EM7" s="64"/>
      <c r="EN7" s="65">
        <f>EN8</f>
        <v>51007077</v>
      </c>
      <c r="EO7" s="65">
        <f t="shared" ref="EO7:EW7" si="26">EO8</f>
        <v>53718891</v>
      </c>
      <c r="EP7" s="65">
        <f t="shared" si="26"/>
        <v>54569149</v>
      </c>
      <c r="EQ7" s="65">
        <f t="shared" si="26"/>
        <v>53688767</v>
      </c>
      <c r="ER7" s="65">
        <f t="shared" si="26"/>
        <v>53998253</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232190</v>
      </c>
      <c r="D8" s="67">
        <v>46</v>
      </c>
      <c r="E8" s="67">
        <v>6</v>
      </c>
      <c r="F8" s="67">
        <v>0</v>
      </c>
      <c r="G8" s="67">
        <v>1</v>
      </c>
      <c r="H8" s="67" t="s">
        <v>123</v>
      </c>
      <c r="I8" s="67" t="s">
        <v>124</v>
      </c>
      <c r="J8" s="67" t="s">
        <v>125</v>
      </c>
      <c r="K8" s="67" t="s">
        <v>126</v>
      </c>
      <c r="L8" s="67" t="s">
        <v>127</v>
      </c>
      <c r="M8" s="67" t="s">
        <v>128</v>
      </c>
      <c r="N8" s="67" t="s">
        <v>129</v>
      </c>
      <c r="O8" s="67" t="s">
        <v>130</v>
      </c>
      <c r="P8" s="67" t="s">
        <v>131</v>
      </c>
      <c r="Q8" s="68">
        <v>29</v>
      </c>
      <c r="R8" s="67" t="s">
        <v>132</v>
      </c>
      <c r="S8" s="67" t="s">
        <v>133</v>
      </c>
      <c r="T8" s="67" t="s">
        <v>134</v>
      </c>
      <c r="U8" s="68">
        <v>153096</v>
      </c>
      <c r="V8" s="68">
        <v>44459</v>
      </c>
      <c r="W8" s="67" t="s">
        <v>135</v>
      </c>
      <c r="X8" s="69" t="s">
        <v>136</v>
      </c>
      <c r="Y8" s="68">
        <v>558</v>
      </c>
      <c r="Z8" s="68" t="s">
        <v>137</v>
      </c>
      <c r="AA8" s="68" t="s">
        <v>137</v>
      </c>
      <c r="AB8" s="68" t="s">
        <v>137</v>
      </c>
      <c r="AC8" s="68" t="s">
        <v>137</v>
      </c>
      <c r="AD8" s="68">
        <v>558</v>
      </c>
      <c r="AE8" s="68">
        <v>558</v>
      </c>
      <c r="AF8" s="68" t="s">
        <v>137</v>
      </c>
      <c r="AG8" s="68">
        <v>558</v>
      </c>
      <c r="AH8" s="70">
        <v>105.7</v>
      </c>
      <c r="AI8" s="70">
        <v>103.7</v>
      </c>
      <c r="AJ8" s="70">
        <v>104.1</v>
      </c>
      <c r="AK8" s="70">
        <v>102.2</v>
      </c>
      <c r="AL8" s="70">
        <v>100.2</v>
      </c>
      <c r="AM8" s="70">
        <v>101.7</v>
      </c>
      <c r="AN8" s="70">
        <v>101.1</v>
      </c>
      <c r="AO8" s="70">
        <v>100.3</v>
      </c>
      <c r="AP8" s="70">
        <v>99.8</v>
      </c>
      <c r="AQ8" s="70">
        <v>100.1</v>
      </c>
      <c r="AR8" s="70">
        <v>98.5</v>
      </c>
      <c r="AS8" s="70">
        <v>105.6</v>
      </c>
      <c r="AT8" s="70">
        <v>104.1</v>
      </c>
      <c r="AU8" s="70">
        <v>104.1</v>
      </c>
      <c r="AV8" s="70">
        <v>101.9</v>
      </c>
      <c r="AW8" s="70">
        <v>100</v>
      </c>
      <c r="AX8" s="70">
        <v>96</v>
      </c>
      <c r="AY8" s="70">
        <v>94.6</v>
      </c>
      <c r="AZ8" s="70">
        <v>94.4</v>
      </c>
      <c r="BA8" s="70">
        <v>93.6</v>
      </c>
      <c r="BB8" s="70">
        <v>94</v>
      </c>
      <c r="BC8" s="70">
        <v>89.7</v>
      </c>
      <c r="BD8" s="71">
        <v>0</v>
      </c>
      <c r="BE8" s="71">
        <v>0</v>
      </c>
      <c r="BF8" s="71">
        <v>0</v>
      </c>
      <c r="BG8" s="71">
        <v>0</v>
      </c>
      <c r="BH8" s="71">
        <v>0</v>
      </c>
      <c r="BI8" s="71">
        <v>41.7</v>
      </c>
      <c r="BJ8" s="71">
        <v>37.700000000000003</v>
      </c>
      <c r="BK8" s="71">
        <v>36.799999999999997</v>
      </c>
      <c r="BL8" s="71">
        <v>33.9</v>
      </c>
      <c r="BM8" s="71">
        <v>34.9</v>
      </c>
      <c r="BN8" s="71">
        <v>64.7</v>
      </c>
      <c r="BO8" s="70">
        <v>90.2</v>
      </c>
      <c r="BP8" s="70">
        <v>89.4</v>
      </c>
      <c r="BQ8" s="70">
        <v>88.4</v>
      </c>
      <c r="BR8" s="70">
        <v>87</v>
      </c>
      <c r="BS8" s="70">
        <v>84.8</v>
      </c>
      <c r="BT8" s="70">
        <v>80.3</v>
      </c>
      <c r="BU8" s="70">
        <v>80.7</v>
      </c>
      <c r="BV8" s="70">
        <v>80.7</v>
      </c>
      <c r="BW8" s="70">
        <v>79.5</v>
      </c>
      <c r="BX8" s="70">
        <v>79.900000000000006</v>
      </c>
      <c r="BY8" s="70">
        <v>74.8</v>
      </c>
      <c r="BZ8" s="71">
        <v>63786</v>
      </c>
      <c r="CA8" s="71">
        <v>64990</v>
      </c>
      <c r="CB8" s="71">
        <v>66444</v>
      </c>
      <c r="CC8" s="71">
        <v>67393</v>
      </c>
      <c r="CD8" s="71">
        <v>68688</v>
      </c>
      <c r="CE8" s="71">
        <v>59159</v>
      </c>
      <c r="CF8" s="71">
        <v>60787</v>
      </c>
      <c r="CG8" s="71">
        <v>62913</v>
      </c>
      <c r="CH8" s="71">
        <v>64765</v>
      </c>
      <c r="CI8" s="71">
        <v>66228</v>
      </c>
      <c r="CJ8" s="70">
        <v>50718</v>
      </c>
      <c r="CK8" s="71">
        <v>16755</v>
      </c>
      <c r="CL8" s="71">
        <v>16858</v>
      </c>
      <c r="CM8" s="71">
        <v>19401</v>
      </c>
      <c r="CN8" s="71">
        <v>19402</v>
      </c>
      <c r="CO8" s="71">
        <v>20193</v>
      </c>
      <c r="CP8" s="71">
        <v>14865</v>
      </c>
      <c r="CQ8" s="71">
        <v>15610</v>
      </c>
      <c r="CR8" s="71">
        <v>16993</v>
      </c>
      <c r="CS8" s="71">
        <v>17680</v>
      </c>
      <c r="CT8" s="71">
        <v>18393</v>
      </c>
      <c r="CU8" s="70">
        <v>14202</v>
      </c>
      <c r="CV8" s="71">
        <v>43.3</v>
      </c>
      <c r="CW8" s="71">
        <v>44.9</v>
      </c>
      <c r="CX8" s="71">
        <v>44.5</v>
      </c>
      <c r="CY8" s="71">
        <v>47.5</v>
      </c>
      <c r="CZ8" s="71">
        <v>48.7</v>
      </c>
      <c r="DA8" s="71">
        <v>47.8</v>
      </c>
      <c r="DB8" s="71">
        <v>48.7</v>
      </c>
      <c r="DC8" s="71">
        <v>48.5</v>
      </c>
      <c r="DD8" s="71">
        <v>49.2</v>
      </c>
      <c r="DE8" s="71">
        <v>48.7</v>
      </c>
      <c r="DF8" s="71">
        <v>55</v>
      </c>
      <c r="DG8" s="71">
        <v>28.4</v>
      </c>
      <c r="DH8" s="71">
        <v>27.8</v>
      </c>
      <c r="DI8" s="71">
        <v>29.4</v>
      </c>
      <c r="DJ8" s="71">
        <v>28.6</v>
      </c>
      <c r="DK8" s="71">
        <v>29</v>
      </c>
      <c r="DL8" s="71">
        <v>26.2</v>
      </c>
      <c r="DM8" s="71">
        <v>26.3</v>
      </c>
      <c r="DN8" s="71">
        <v>27.5</v>
      </c>
      <c r="DO8" s="71">
        <v>27.4</v>
      </c>
      <c r="DP8" s="71">
        <v>27.8</v>
      </c>
      <c r="DQ8" s="71">
        <v>24.3</v>
      </c>
      <c r="DR8" s="70">
        <v>64</v>
      </c>
      <c r="DS8" s="70">
        <v>69.099999999999994</v>
      </c>
      <c r="DT8" s="70">
        <v>70.5</v>
      </c>
      <c r="DU8" s="70">
        <v>72.7</v>
      </c>
      <c r="DV8" s="70">
        <v>74.599999999999994</v>
      </c>
      <c r="DW8" s="70">
        <v>45.9</v>
      </c>
      <c r="DX8" s="70">
        <v>50.7</v>
      </c>
      <c r="DY8" s="70">
        <v>51.3</v>
      </c>
      <c r="DZ8" s="70">
        <v>51.2</v>
      </c>
      <c r="EA8" s="70">
        <v>52</v>
      </c>
      <c r="EB8" s="70">
        <v>51.6</v>
      </c>
      <c r="EC8" s="70">
        <v>73.2</v>
      </c>
      <c r="ED8" s="70">
        <v>75.400000000000006</v>
      </c>
      <c r="EE8" s="70">
        <v>76</v>
      </c>
      <c r="EF8" s="70">
        <v>76.8</v>
      </c>
      <c r="EG8" s="70">
        <v>78.2</v>
      </c>
      <c r="EH8" s="70">
        <v>56.6</v>
      </c>
      <c r="EI8" s="70">
        <v>62.6</v>
      </c>
      <c r="EJ8" s="70">
        <v>64.099999999999994</v>
      </c>
      <c r="EK8" s="70">
        <v>64.3</v>
      </c>
      <c r="EL8" s="70">
        <v>66</v>
      </c>
      <c r="EM8" s="70">
        <v>67.599999999999994</v>
      </c>
      <c r="EN8" s="71">
        <v>51007077</v>
      </c>
      <c r="EO8" s="71">
        <v>53718891</v>
      </c>
      <c r="EP8" s="71">
        <v>54569149</v>
      </c>
      <c r="EQ8" s="71">
        <v>53688767</v>
      </c>
      <c r="ER8" s="71">
        <v>53998253</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小牧市役所</cp:lastModifiedBy>
  <cp:lastPrinted>2019-01-22T12:16:02Z</cp:lastPrinted>
  <dcterms:created xsi:type="dcterms:W3CDTF">2018-12-07T10:44:24Z</dcterms:created>
  <dcterms:modified xsi:type="dcterms:W3CDTF">2019-02-08T09:16:21Z</dcterms:modified>
</cp:coreProperties>
</file>