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庶務\01愛知県\市町村課\◆経営戦略・経営比較分析\02_経営比較分析表\H29決算\03_修正後・提出\"/>
    </mc:Choice>
  </mc:AlternateContent>
  <workbookProtection workbookAlgorithmName="SHA-512" workbookHashValue="GU5OJNHdtEHPvIgNs/9BA8X/ZA7QLOrOos+1I6cYOX4f1SCKmOQlrMRew+yRH4fuMzcLUUbo3Yn+tsD9JX2+6g==" workbookSaltValue="81Xsut7D0ThUjPdl5lraOw==" workbookSpinCount="100000" lockStructure="1"/>
  <bookViews>
    <workbookView xWindow="0" yWindow="0" windowWidth="19200" windowHeight="116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<sst xmlns="http://schemas.openxmlformats.org/spreadsheetml/2006/main" count="240" uniqueCount="123">
  <si>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</si>
  <si>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</si>
  <si>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</si>
  <si>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</si>
  <si>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</si>
  <si>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</si>
  <si>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</si>
  <si>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</si>
  <si>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</si>
  <si>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</si>
  <si>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</si>
  <si>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</si>
  <si>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</si>
  <si>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</si>
  <si>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</si>
  <si>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</si>
  <si>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</si>
  <si>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</si>
  <si>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</si>
  <si>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</si>
  <si>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</si>
  <si>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</si>
  <si>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</si>
  <si>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</si>
  <si>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</si>
  <si>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</si>
  <si>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</si>
  <si>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</si>
  <si>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</si>
  <si>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</si>
  <si>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</si>
  <si>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</si>
  <si>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</si>
  <si>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</si>
  <si>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</si>
  <si>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</si>
  <si>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</si>
  <si>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</si>
  <si>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</si>
  <si>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</si>
  <si>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</si>
  <si>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</si>
  <si>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</si>
  <si>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</si>
  <si>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</si>
  <si>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</si>
  <si>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</si>
  <si>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</si>
  <si>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</si>
  <si>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</si>
  <si>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</si>
  <si>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</si>
  <si>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</si>
  <si>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</si>
  <si>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</si>
  <si>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</si>
  <si>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</si>
  <si>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</si>
  <si>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</si>
  <si>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</si>
  <si>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</si>
  <si>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</si>
  <si>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</si>
  <si>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</si>
  <si>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</si>
  <si>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</si>
  <si>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</si>
  <si>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</si>
  <si>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</si>
  <si>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</si>
  <si>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</si>
  <si>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</si>
  <si>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</si>
  <si>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</si>
  <si>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</si>
  <si>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</si>
  <si>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</si>
  <si>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</si>
  <si>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</si>
  <si>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</si>
  <si>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</si>
  <si>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</si>
  <si>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</si>
  <si>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</si>
  <si>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</si>
  <si>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</si>
  <si>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</si>
  <si>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</si>
  <si>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</si>
  <si>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</si>
  <si>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</si>
  <si>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</si>
  <si>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</si>
  <si>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</si>
  <si>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</si>
  <si>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</si>
  <si>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</si>
  <si>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</si>
  <si>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</si>
  <si>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</si>
  <si>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</si>
  <si>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</si>
  <si>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</si>
  <si>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</si>
  <si>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</si>
  <si>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</si>
  <si>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</si>
  <si>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</si>
  <si>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</si>
  <si>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</si>
  <si>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</si>
  <si>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</si>
  <si>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</si>
  <si>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</si>
  <si>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</si>
  <si>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</si>
  <si>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</si>
  <si>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</si>
  <si>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</si>
  <si>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</si>
  <si>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①有形固定資産減価償却率は、類似団体・全国平均に比べ低く、比較的新しい管渠であるのが分かる。
　しかし、将来の管渠更新に備えるため、ストックマネジメント計画等の更新計画の策定、更新財源の確保について検討していく必要がある。</t>
    <phoneticPr fontId="4"/>
  </si>
  <si>
    <t>　持続可能な事業運営を行うため、整備区域を縮小し、実現可能な「稲沢市汚水適正処理構想」へ見直しを行い、事業を進めている。また、平成28年度に「稲沢市汚水適正処理構想」に基づいた「稲沢市公共下水道事業経営戦略」を策定した。なお、経営戦略における収支計画は、毎年度進捗管理を行い、必要に応じ収支計画を見直し、公共下水道整備概成後（平成37年度）に全てを見直す。
　今後は、「稲沢市汚水適正処理構想」及び「稲沢市公共下水道事業経営戦略」に基づき、事業費の見通し、料金水準の見直し等を検討し、事業運営を行っていく。</t>
    <phoneticPr fontId="4"/>
  </si>
  <si>
    <t>　①経常収支比率は、平成28年度に一般会計からの繰入金の減少により、経常収益が12.1％減となり、当年度未処理欠損金が発生した。当年度は前年度に比べ上昇したが、当年度未処理欠損金が発生している。今後も水洗化率を向上させ、下水道使用料の増に努めるとともに、経費節減による経常費用の削減に努め未処理欠損金を減らしたい。
　④企業債残高対事業規模比率は、事業規模と比べて企業債残高の割合が高く、類似団体・全国平均に比べ、企業債を主な投資財源としていることが現状である。
　このため、今後新規の企業債借入額は原則として償還額の範囲内とすることにより、企業債残高の削減に一層努めたい。
　⑤経費回収率は、公費負担が増加したことにより、前年度に比べ上昇しているが、公費負担分を考慮しない経費回収率は約45％と、全経費を下水道使用料で賄えておらず、不足分の約55％を一般会計から繰り入れている現状である。
　⑧水洗化率は前年度に比べ低く、類似団体・全国平均より低いため、今後も接続ＰＲなどにより水洗化率向上に努めたい。
　今後は、水洗化率の向上、投資規模・料金水準の見直しを行い、事業運営をする必要がある。</t>
    <rPh sb="10" eb="12">
      <t>ヘイセイ</t>
    </rPh>
    <rPh sb="14" eb="16">
      <t>ネンド</t>
    </rPh>
    <rPh sb="17" eb="19">
      <t>イッパン</t>
    </rPh>
    <rPh sb="19" eb="21">
      <t>カイケイ</t>
    </rPh>
    <rPh sb="24" eb="26">
      <t>クリイレ</t>
    </rPh>
    <rPh sb="26" eb="27">
      <t>キン</t>
    </rPh>
    <rPh sb="28" eb="30">
      <t>ゲンショウ</t>
    </rPh>
    <rPh sb="34" eb="36">
      <t>ケイジョウ</t>
    </rPh>
    <rPh sb="36" eb="38">
      <t>シュウエキ</t>
    </rPh>
    <rPh sb="44" eb="45">
      <t>ゲン</t>
    </rPh>
    <rPh sb="49" eb="50">
      <t>トウ</t>
    </rPh>
    <rPh sb="50" eb="52">
      <t>ネンド</t>
    </rPh>
    <rPh sb="52" eb="55">
      <t>ミショリ</t>
    </rPh>
    <rPh sb="55" eb="58">
      <t>ケッソンキン</t>
    </rPh>
    <rPh sb="59" eb="61">
      <t>ハッセイ</t>
    </rPh>
    <rPh sb="64" eb="65">
      <t>トウ</t>
    </rPh>
    <rPh sb="65" eb="67">
      <t>ネンド</t>
    </rPh>
    <rPh sb="409" eb="410">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</si>
</sst>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7A-4D1A-9145-AEAF4324B4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0.05</c:v>
                </c:pt>
                <c:pt idx="2">
                  <c:v>0.04</c:v>
                </c:pt>
                <c:pt idx="3">
                  <c:v>0.05</c:v>
                </c:pt>
                <c:pt idx="4">
                  <c:v>0.06</c:v>
                </c:pt>
              </c:numCache>
            </c:numRef>
          </c:val>
          <c:smooth val="0"/>
          <c:extLst>
            <c:ext xmlns:c16="http://schemas.microsoft.com/office/drawing/2014/chart" uri="{C3380CC4-5D6E-409C-BE32-E72D297353CC}">
              <c16:uniqueId val="{00000001-167A-4D1A-9145-AEAF4324B4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FB-4208-9F56-65B00F33CB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58.28</c:v>
                </c:pt>
                <c:pt idx="2">
                  <c:v>56.67</c:v>
                </c:pt>
                <c:pt idx="3">
                  <c:v>58.04</c:v>
                </c:pt>
                <c:pt idx="4">
                  <c:v>59.9</c:v>
                </c:pt>
              </c:numCache>
            </c:numRef>
          </c:val>
          <c:smooth val="0"/>
          <c:extLst>
            <c:ext xmlns:c16="http://schemas.microsoft.com/office/drawing/2014/chart" uri="{C3380CC4-5D6E-409C-BE32-E72D297353CC}">
              <c16:uniqueId val="{00000001-0BFB-4208-9F56-65B00F33CB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78.39</c:v>
                </c:pt>
                <c:pt idx="1">
                  <c:v>78.819999999999993</c:v>
                </c:pt>
                <c:pt idx="2">
                  <c:v>77.78</c:v>
                </c:pt>
                <c:pt idx="3">
                  <c:v>78.64</c:v>
                </c:pt>
                <c:pt idx="4">
                  <c:v>78.09</c:v>
                </c:pt>
              </c:numCache>
            </c:numRef>
          </c:val>
          <c:extLst>
            <c:ext xmlns:c16="http://schemas.microsoft.com/office/drawing/2014/chart" uri="{C3380CC4-5D6E-409C-BE32-E72D297353CC}">
              <c16:uniqueId val="{00000000-1297-45E6-8A18-DD80F37CC9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92.78</c:v>
                </c:pt>
                <c:pt idx="2">
                  <c:v>92.9</c:v>
                </c:pt>
                <c:pt idx="3">
                  <c:v>92.56</c:v>
                </c:pt>
                <c:pt idx="4">
                  <c:v>92.4</c:v>
                </c:pt>
              </c:numCache>
            </c:numRef>
          </c:val>
          <c:smooth val="0"/>
          <c:extLst>
            <c:ext xmlns:c16="http://schemas.microsoft.com/office/drawing/2014/chart" uri="{C3380CC4-5D6E-409C-BE32-E72D297353CC}">
              <c16:uniqueId val="{00000001-1297-45E6-8A18-DD80F37CC9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99.16</c:v>
                </c:pt>
                <c:pt idx="1">
                  <c:v>113.43</c:v>
                </c:pt>
                <c:pt idx="2">
                  <c:v>113.61</c:v>
                </c:pt>
                <c:pt idx="3">
                  <c:v>98.68</c:v>
                </c:pt>
                <c:pt idx="4">
                  <c:v>99.65</c:v>
                </c:pt>
              </c:numCache>
            </c:numRef>
          </c:val>
          <c:extLst>
            <c:ext xmlns:c16="http://schemas.microsoft.com/office/drawing/2014/chart" uri="{C3380CC4-5D6E-409C-BE32-E72D297353CC}">
              <c16:uniqueId val="{00000000-2B8A-44B2-91BB-531EE7AD52E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104.97</c:v>
                </c:pt>
                <c:pt idx="1">
                  <c:v>109.31</c:v>
                </c:pt>
                <c:pt idx="2">
                  <c:v>110.59</c:v>
                </c:pt>
                <c:pt idx="3">
                  <c:v>106.62</c:v>
                </c:pt>
                <c:pt idx="4">
                  <c:v>106.66</c:v>
                </c:pt>
              </c:numCache>
            </c:numRef>
          </c:val>
          <c:smooth val="0"/>
          <c:extLst>
            <c:ext xmlns:c16="http://schemas.microsoft.com/office/drawing/2014/chart" uri="{C3380CC4-5D6E-409C-BE32-E72D297353CC}">
              <c16:uniqueId val="{00000001-2B8A-44B2-91BB-531EE7AD52E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4.75</c:v>
                </c:pt>
                <c:pt idx="1">
                  <c:v>8.34</c:v>
                </c:pt>
                <c:pt idx="2">
                  <c:v>10.220000000000001</c:v>
                </c:pt>
                <c:pt idx="3">
                  <c:v>12.16</c:v>
                </c:pt>
                <c:pt idx="4">
                  <c:v>14.01</c:v>
                </c:pt>
              </c:numCache>
            </c:numRef>
          </c:val>
          <c:extLst>
            <c:ext xmlns:c16="http://schemas.microsoft.com/office/drawing/2014/chart" uri="{C3380CC4-5D6E-409C-BE32-E72D297353CC}">
              <c16:uniqueId val="{00000000-B376-4D85-9BF9-26B589EA13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14.42</c:v>
                </c:pt>
                <c:pt idx="1">
                  <c:v>23.01</c:v>
                </c:pt>
                <c:pt idx="2">
                  <c:v>22.86</c:v>
                </c:pt>
                <c:pt idx="3">
                  <c:v>19.920000000000002</c:v>
                </c:pt>
                <c:pt idx="4">
                  <c:v>20.56</c:v>
                </c:pt>
              </c:numCache>
            </c:numRef>
          </c:val>
          <c:smooth val="0"/>
          <c:extLst>
            <c:ext xmlns:c16="http://schemas.microsoft.com/office/drawing/2014/chart" uri="{C3380CC4-5D6E-409C-BE32-E72D297353CC}">
              <c16:uniqueId val="{00000001-B376-4D85-9BF9-26B589EA13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02-49F1-966B-59D74BAABC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1.52</c:v>
                </c:pt>
                <c:pt idx="3" formatCode="#,##0.00;&quot;△&quot;#,##0.00;&quot;-&quot;">
                  <c:v>0.44</c:v>
                </c:pt>
                <c:pt idx="4" formatCode="#,##0.00;&quot;△&quot;#,##0.00;&quot;-&quot;">
                  <c:v>0.42</c:v>
                </c:pt>
              </c:numCache>
            </c:numRef>
          </c:val>
          <c:smooth val="0"/>
          <c:extLst>
            <c:ext xmlns:c16="http://schemas.microsoft.com/office/drawing/2014/chart" uri="{C3380CC4-5D6E-409C-BE32-E72D297353CC}">
              <c16:uniqueId val="{00000001-1802-49F1-966B-59D74BAABC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4.3499999999999996</c:v>
                </c:pt>
                <c:pt idx="1">
                  <c:v>0</c:v>
                </c:pt>
                <c:pt idx="2">
                  <c:v>0</c:v>
                </c:pt>
                <c:pt idx="3" formatCode="#,##0.00;&quot;△&quot;#,##0.00;&quot;-&quot;">
                  <c:v>2.66</c:v>
                </c:pt>
                <c:pt idx="4" formatCode="#,##0.00;&quot;△&quot;#,##0.00;&quot;-&quot;">
                  <c:v>5.29</c:v>
                </c:pt>
              </c:numCache>
            </c:numRef>
          </c:val>
          <c:extLst>
            <c:ext xmlns:c16="http://schemas.microsoft.com/office/drawing/2014/chart" uri="{C3380CC4-5D6E-409C-BE32-E72D297353CC}">
              <c16:uniqueId val="{00000000-01F3-47AC-AD8D-81D9EC73EF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2.46</c:v>
                </c:pt>
                <c:pt idx="1">
                  <c:v>3.73</c:v>
                </c:pt>
                <c:pt idx="2" formatCode="#,##0.00;&quot;△&quot;#,##0.00">
                  <c:v>0</c:v>
                </c:pt>
                <c:pt idx="3">
                  <c:v>0.43</c:v>
                </c:pt>
                <c:pt idx="4">
                  <c:v>0.72</c:v>
                </c:pt>
              </c:numCache>
            </c:numRef>
          </c:val>
          <c:smooth val="0"/>
          <c:extLst>
            <c:ext xmlns:c16="http://schemas.microsoft.com/office/drawing/2014/chart" uri="{C3380CC4-5D6E-409C-BE32-E72D297353CC}">
              <c16:uniqueId val="{00000001-01F3-47AC-AD8D-81D9EC73EF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160.13</c:v>
                </c:pt>
                <c:pt idx="1">
                  <c:v>63.61</c:v>
                </c:pt>
                <c:pt idx="2">
                  <c:v>71.37</c:v>
                </c:pt>
                <c:pt idx="3">
                  <c:v>72.040000000000006</c:v>
                </c:pt>
                <c:pt idx="4">
                  <c:v>77.37</c:v>
                </c:pt>
              </c:numCache>
            </c:numRef>
          </c:val>
          <c:extLst>
            <c:ext xmlns:c16="http://schemas.microsoft.com/office/drawing/2014/chart" uri="{C3380CC4-5D6E-409C-BE32-E72D297353CC}">
              <c16:uniqueId val="{00000000-9F5C-43CD-BCA6-7936C36CE4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367.63</c:v>
                </c:pt>
                <c:pt idx="1">
                  <c:v>96.91</c:v>
                </c:pt>
                <c:pt idx="2">
                  <c:v>95.78</c:v>
                </c:pt>
                <c:pt idx="3">
                  <c:v>76.95</c:v>
                </c:pt>
                <c:pt idx="4">
                  <c:v>77.180000000000007</c:v>
                </c:pt>
              </c:numCache>
            </c:numRef>
          </c:val>
          <c:smooth val="0"/>
          <c:extLst>
            <c:ext xmlns:c16="http://schemas.microsoft.com/office/drawing/2014/chart" uri="{C3380CC4-5D6E-409C-BE32-E72D297353CC}">
              <c16:uniqueId val="{00000001-9F5C-43CD-BCA6-7936C36CE4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2227.16</c:v>
                </c:pt>
                <c:pt idx="1">
                  <c:v>2163.62</c:v>
                </c:pt>
                <c:pt idx="2">
                  <c:v>2063.89</c:v>
                </c:pt>
                <c:pt idx="3">
                  <c:v>1955.25</c:v>
                </c:pt>
                <c:pt idx="4">
                  <c:v>1920.32</c:v>
                </c:pt>
              </c:numCache>
            </c:numRef>
          </c:val>
          <c:extLst>
            <c:ext xmlns:c16="http://schemas.microsoft.com/office/drawing/2014/chart" uri="{C3380CC4-5D6E-409C-BE32-E72D297353CC}">
              <c16:uniqueId val="{00000000-C188-45FF-B43F-196AB072DA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1117.27</c:v>
                </c:pt>
                <c:pt idx="2">
                  <c:v>1051.49</c:v>
                </c:pt>
                <c:pt idx="3">
                  <c:v>991.69</c:v>
                </c:pt>
                <c:pt idx="4">
                  <c:v>986.82</c:v>
                </c:pt>
              </c:numCache>
            </c:numRef>
          </c:val>
          <c:smooth val="0"/>
          <c:extLst>
            <c:ext xmlns:c16="http://schemas.microsoft.com/office/drawing/2014/chart" uri="{C3380CC4-5D6E-409C-BE32-E72D297353CC}">
              <c16:uniqueId val="{00000001-C188-45FF-B43F-196AB072DA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63.91</c:v>
                </c:pt>
                <c:pt idx="1">
                  <c:v>66.05</c:v>
                </c:pt>
                <c:pt idx="2">
                  <c:v>92.09</c:v>
                </c:pt>
                <c:pt idx="3">
                  <c:v>92.4</c:v>
                </c:pt>
                <c:pt idx="4">
                  <c:v>96.63</c:v>
                </c:pt>
              </c:numCache>
            </c:numRef>
          </c:val>
          <c:extLst>
            <c:ext xmlns:c16="http://schemas.microsoft.com/office/drawing/2014/chart" uri="{C3380CC4-5D6E-409C-BE32-E72D297353CC}">
              <c16:uniqueId val="{00000000-842D-44F1-87D6-A2276DE35C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76.33</c:v>
                </c:pt>
                <c:pt idx="2">
                  <c:v>80.11</c:v>
                </c:pt>
                <c:pt idx="3">
                  <c:v>84.53</c:v>
                </c:pt>
                <c:pt idx="4">
                  <c:v>84.02</c:v>
                </c:pt>
              </c:numCache>
            </c:numRef>
          </c:val>
          <c:smooth val="0"/>
          <c:extLst>
            <c:ext xmlns:c16="http://schemas.microsoft.com/office/drawing/2014/chart" uri="{C3380CC4-5D6E-409C-BE32-E72D297353CC}">
              <c16:uniqueId val="{00000001-842D-44F1-87D6-A2276DE35C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229.43</c:v>
                </c:pt>
                <c:pt idx="1">
                  <c:v>222.05</c:v>
                </c:pt>
                <c:pt idx="2">
                  <c:v>159.88999999999999</c:v>
                </c:pt>
                <c:pt idx="3">
                  <c:v>158.83000000000001</c:v>
                </c:pt>
                <c:pt idx="4">
                  <c:v>150</c:v>
                </c:pt>
              </c:numCache>
            </c:numRef>
          </c:val>
          <c:extLst>
            <c:ext xmlns:c16="http://schemas.microsoft.com/office/drawing/2014/chart" uri="{C3380CC4-5D6E-409C-BE32-E72D297353CC}">
              <c16:uniqueId val="{00000000-99A6-44AF-9B1E-DE9A12F6D0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164.13</c:v>
                </c:pt>
                <c:pt idx="2">
                  <c:v>162.66</c:v>
                </c:pt>
                <c:pt idx="3">
                  <c:v>154.69999999999999</c:v>
                </c:pt>
                <c:pt idx="4">
                  <c:v>154.83000000000001</c:v>
                </c:pt>
              </c:numCache>
            </c:numRef>
          </c:val>
          <c:smooth val="0"/>
          <c:extLst>
            <c:ext xmlns:c16="http://schemas.microsoft.com/office/drawing/2014/chart" uri="{C3380CC4-5D6E-409C-BE32-E72D297353CC}">
              <c16:uniqueId val="{00000001-99A6-44AF-9B1E-DE9A12F6D0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稲沢市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Bc2</v>
      </c>
      <c r="X8" s="72"/>
      <c r="Y8" s="72"/>
      <c r="Z8" s="72"/>
      <c r="AA8" s="72"/>
      <c r="AB8" s="72"/>
      <c r="AC8" s="72"/>
      <c r="AD8" s="73" t="str">
        <f>データ!$M$6</f>
        <v>非設置</v>
      </c>
      <c r="AE8" s="73"/>
      <c r="AF8" s="73"/>
      <c r="AG8" s="73"/>
      <c r="AH8" s="73"/>
      <c r="AI8" s="73"/>
      <c r="AJ8" s="73"/>
      <c r="AK8" s="3"/>
      <c r="AL8" s="67">
        <f>データ!S6</f>
        <v>137432</v>
      </c>
      <c r="AM8" s="67"/>
      <c r="AN8" s="67"/>
      <c r="AO8" s="67"/>
      <c r="AP8" s="67"/>
      <c r="AQ8" s="67"/>
      <c r="AR8" s="67"/>
      <c r="AS8" s="67"/>
      <c r="AT8" s="66">
        <f>データ!T6</f>
        <v>79.349999999999994</v>
      </c>
      <c r="AU8" s="66"/>
      <c r="AV8" s="66"/>
      <c r="AW8" s="66"/>
      <c r="AX8" s="66"/>
      <c r="AY8" s="66"/>
      <c r="AZ8" s="66"/>
      <c r="BA8" s="66"/>
      <c r="BB8" s="66">
        <f>データ!U6</f>
        <v>1731.97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61.01</v>
      </c>
      <c r="J10" s="66"/>
      <c r="K10" s="66"/>
      <c r="L10" s="66"/>
      <c r="M10" s="66"/>
      <c r="N10" s="66"/>
      <c r="O10" s="66"/>
      <c r="P10" s="66">
        <f>データ!P6</f>
        <v>38.840000000000003</v>
      </c>
      <c r="Q10" s="66"/>
      <c r="R10" s="66"/>
      <c r="S10" s="66"/>
      <c r="T10" s="66"/>
      <c r="U10" s="66"/>
      <c r="V10" s="66"/>
      <c r="W10" s="66">
        <f>データ!Q6</f>
        <v>93.58</v>
      </c>
      <c r="X10" s="66"/>
      <c r="Y10" s="66"/>
      <c r="Z10" s="66"/>
      <c r="AA10" s="66"/>
      <c r="AB10" s="66"/>
      <c r="AC10" s="66"/>
      <c r="AD10" s="67">
        <f>データ!R6</f>
        <v>2376</v>
      </c>
      <c r="AE10" s="67"/>
      <c r="AF10" s="67"/>
      <c r="AG10" s="67"/>
      <c r="AH10" s="67"/>
      <c r="AI10" s="67"/>
      <c r="AJ10" s="67"/>
      <c r="AK10" s="2"/>
      <c r="AL10" s="67">
        <f>データ!V6</f>
        <v>53269</v>
      </c>
      <c r="AM10" s="67"/>
      <c r="AN10" s="67"/>
      <c r="AO10" s="67"/>
      <c r="AP10" s="67"/>
      <c r="AQ10" s="67"/>
      <c r="AR10" s="67"/>
      <c r="AS10" s="67"/>
      <c r="AT10" s="66">
        <f>データ!W6</f>
        <v>8.18</v>
      </c>
      <c r="AU10" s="66"/>
      <c r="AV10" s="66"/>
      <c r="AW10" s="66"/>
      <c r="AX10" s="66"/>
      <c r="AY10" s="66"/>
      <c r="AZ10" s="66"/>
      <c r="BA10" s="66"/>
      <c r="BB10" s="66">
        <f>データ!X6</f>
        <v>6512.1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AalFuJr5lySHi7Viy8GiMLSD3e+EHkCtqgfp5u+pigvqXQt4UZ0RDCWZhMZ0uqyKDT4Kh8ZLioTHBK7J0Q99+A==" saltValue="VXRiLXnFkZW0+ayazPAyI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232203</v>
      </c>
      <c r="D6" s="33">
        <f t="shared" si="3"/>
        <v>46</v>
      </c>
      <c r="E6" s="33">
        <f t="shared" si="3"/>
        <v>17</v>
      </c>
      <c r="F6" s="33">
        <f t="shared" si="3"/>
        <v>1</v>
      </c>
      <c r="G6" s="33">
        <f t="shared" si="3"/>
        <v>0</v>
      </c>
      <c r="H6" s="33" t="str">
        <f t="shared" si="3"/>
        <v>愛知県　稲沢市</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61.01</v>
      </c>
      <c r="P6" s="34">
        <f t="shared" si="3"/>
        <v>38.840000000000003</v>
      </c>
      <c r="Q6" s="34">
        <f t="shared" si="3"/>
        <v>93.58</v>
      </c>
      <c r="R6" s="34">
        <f t="shared" si="3"/>
        <v>2376</v>
      </c>
      <c r="S6" s="34">
        <f t="shared" si="3"/>
        <v>137432</v>
      </c>
      <c r="T6" s="34">
        <f t="shared" si="3"/>
        <v>79.349999999999994</v>
      </c>
      <c r="U6" s="34">
        <f t="shared" si="3"/>
        <v>1731.97</v>
      </c>
      <c r="V6" s="34">
        <f t="shared" si="3"/>
        <v>53269</v>
      </c>
      <c r="W6" s="34">
        <f t="shared" si="3"/>
        <v>8.18</v>
      </c>
      <c r="X6" s="34">
        <f t="shared" si="3"/>
        <v>6512.1</v>
      </c>
      <c r="Y6" s="35">
        <f>IF(Y7="",NA(),Y7)</f>
        <v>99.16</v>
      </c>
      <c r="Z6" s="35">
        <f t="shared" ref="Z6:AH6" si="4">IF(Z7="",NA(),Z7)</f>
        <v>113.43</v>
      </c>
      <c r="AA6" s="35">
        <f t="shared" si="4"/>
        <v>113.61</v>
      </c>
      <c r="AB6" s="35">
        <f t="shared" si="4"/>
        <v>98.68</v>
      </c>
      <c r="AC6" s="35">
        <f t="shared" si="4"/>
        <v>99.65</v>
      </c>
      <c r="AD6" s="35">
        <f t="shared" si="4"/>
        <v>104.97</v>
      </c>
      <c r="AE6" s="35">
        <f t="shared" si="4"/>
        <v>109.31</v>
      </c>
      <c r="AF6" s="35">
        <f t="shared" si="4"/>
        <v>110.59</v>
      </c>
      <c r="AG6" s="35">
        <f t="shared" si="4"/>
        <v>106.62</v>
      </c>
      <c r="AH6" s="35">
        <f t="shared" si="4"/>
        <v>106.66</v>
      </c>
      <c r="AI6" s="34" t="str">
        <f>IF(AI7="","",IF(AI7="-","【-】","【"&amp;SUBSTITUTE(TEXT(AI7,"#,##0.00"),"-","△")&amp;"】"))</f>
        <v>【108.80】</v>
      </c>
      <c r="AJ6" s="35">
        <f>IF(AJ7="",NA(),AJ7)</f>
        <v>4.3499999999999996</v>
      </c>
      <c r="AK6" s="34">
        <f t="shared" ref="AK6:AS6" si="5">IF(AK7="",NA(),AK7)</f>
        <v>0</v>
      </c>
      <c r="AL6" s="34">
        <f t="shared" si="5"/>
        <v>0</v>
      </c>
      <c r="AM6" s="35">
        <f t="shared" si="5"/>
        <v>2.66</v>
      </c>
      <c r="AN6" s="35">
        <f t="shared" si="5"/>
        <v>5.29</v>
      </c>
      <c r="AO6" s="35">
        <f t="shared" si="5"/>
        <v>2.46</v>
      </c>
      <c r="AP6" s="35">
        <f t="shared" si="5"/>
        <v>3.73</v>
      </c>
      <c r="AQ6" s="34">
        <f t="shared" si="5"/>
        <v>0</v>
      </c>
      <c r="AR6" s="35">
        <f t="shared" si="5"/>
        <v>0.43</v>
      </c>
      <c r="AS6" s="35">
        <f t="shared" si="5"/>
        <v>0.72</v>
      </c>
      <c r="AT6" s="34" t="str">
        <f>IF(AT7="","",IF(AT7="-","【-】","【"&amp;SUBSTITUTE(TEXT(AT7,"#,##0.00"),"-","△")&amp;"】"))</f>
        <v>【4.27】</v>
      </c>
      <c r="AU6" s="35">
        <f>IF(AU7="",NA(),AU7)</f>
        <v>160.13</v>
      </c>
      <c r="AV6" s="35">
        <f t="shared" ref="AV6:BD6" si="6">IF(AV7="",NA(),AV7)</f>
        <v>63.61</v>
      </c>
      <c r="AW6" s="35">
        <f t="shared" si="6"/>
        <v>71.37</v>
      </c>
      <c r="AX6" s="35">
        <f t="shared" si="6"/>
        <v>72.040000000000006</v>
      </c>
      <c r="AY6" s="35">
        <f t="shared" si="6"/>
        <v>77.37</v>
      </c>
      <c r="AZ6" s="35">
        <f t="shared" si="6"/>
        <v>367.63</v>
      </c>
      <c r="BA6" s="35">
        <f t="shared" si="6"/>
        <v>96.91</v>
      </c>
      <c r="BB6" s="35">
        <f t="shared" si="6"/>
        <v>95.78</v>
      </c>
      <c r="BC6" s="35">
        <f t="shared" si="6"/>
        <v>76.95</v>
      </c>
      <c r="BD6" s="35">
        <f t="shared" si="6"/>
        <v>77.180000000000007</v>
      </c>
      <c r="BE6" s="34" t="str">
        <f>IF(BE7="","",IF(BE7="-","【-】","【"&amp;SUBSTITUTE(TEXT(BE7,"#,##0.00"),"-","△")&amp;"】"))</f>
        <v>【66.41】</v>
      </c>
      <c r="BF6" s="35">
        <f>IF(BF7="",NA(),BF7)</f>
        <v>2227.16</v>
      </c>
      <c r="BG6" s="35">
        <f t="shared" ref="BG6:BO6" si="7">IF(BG7="",NA(),BG7)</f>
        <v>2163.62</v>
      </c>
      <c r="BH6" s="35">
        <f t="shared" si="7"/>
        <v>2063.89</v>
      </c>
      <c r="BI6" s="35">
        <f t="shared" si="7"/>
        <v>1955.25</v>
      </c>
      <c r="BJ6" s="35">
        <f t="shared" si="7"/>
        <v>1920.32</v>
      </c>
      <c r="BK6" s="35">
        <f t="shared" si="7"/>
        <v>1066.1600000000001</v>
      </c>
      <c r="BL6" s="35">
        <f t="shared" si="7"/>
        <v>1117.27</v>
      </c>
      <c r="BM6" s="35">
        <f t="shared" si="7"/>
        <v>1051.49</v>
      </c>
      <c r="BN6" s="35">
        <f t="shared" si="7"/>
        <v>991.69</v>
      </c>
      <c r="BO6" s="35">
        <f t="shared" si="7"/>
        <v>986.82</v>
      </c>
      <c r="BP6" s="34" t="str">
        <f>IF(BP7="","",IF(BP7="-","【-】","【"&amp;SUBSTITUTE(TEXT(BP7,"#,##0.00"),"-","△")&amp;"】"))</f>
        <v>【707.33】</v>
      </c>
      <c r="BQ6" s="35">
        <f>IF(BQ7="",NA(),BQ7)</f>
        <v>63.91</v>
      </c>
      <c r="BR6" s="35">
        <f t="shared" ref="BR6:BZ6" si="8">IF(BR7="",NA(),BR7)</f>
        <v>66.05</v>
      </c>
      <c r="BS6" s="35">
        <f t="shared" si="8"/>
        <v>92.09</v>
      </c>
      <c r="BT6" s="35">
        <f t="shared" si="8"/>
        <v>92.4</v>
      </c>
      <c r="BU6" s="35">
        <f t="shared" si="8"/>
        <v>96.63</v>
      </c>
      <c r="BV6" s="35">
        <f t="shared" si="8"/>
        <v>76.91</v>
      </c>
      <c r="BW6" s="35">
        <f t="shared" si="8"/>
        <v>76.33</v>
      </c>
      <c r="BX6" s="35">
        <f t="shared" si="8"/>
        <v>80.11</v>
      </c>
      <c r="BY6" s="35">
        <f t="shared" si="8"/>
        <v>84.53</v>
      </c>
      <c r="BZ6" s="35">
        <f t="shared" si="8"/>
        <v>84.02</v>
      </c>
      <c r="CA6" s="34" t="str">
        <f>IF(CA7="","",IF(CA7="-","【-】","【"&amp;SUBSTITUTE(TEXT(CA7,"#,##0.00"),"-","△")&amp;"】"))</f>
        <v>【101.26】</v>
      </c>
      <c r="CB6" s="35">
        <f>IF(CB7="",NA(),CB7)</f>
        <v>229.43</v>
      </c>
      <c r="CC6" s="35">
        <f t="shared" ref="CC6:CK6" si="9">IF(CC7="",NA(),CC7)</f>
        <v>222.05</v>
      </c>
      <c r="CD6" s="35">
        <f t="shared" si="9"/>
        <v>159.88999999999999</v>
      </c>
      <c r="CE6" s="35">
        <f t="shared" si="9"/>
        <v>158.83000000000001</v>
      </c>
      <c r="CF6" s="35">
        <f t="shared" si="9"/>
        <v>150</v>
      </c>
      <c r="CG6" s="35">
        <f t="shared" si="9"/>
        <v>160.77000000000001</v>
      </c>
      <c r="CH6" s="35">
        <f t="shared" si="9"/>
        <v>164.13</v>
      </c>
      <c r="CI6" s="35">
        <f t="shared" si="9"/>
        <v>162.66</v>
      </c>
      <c r="CJ6" s="35">
        <f t="shared" si="9"/>
        <v>154.69999999999999</v>
      </c>
      <c r="CK6" s="35">
        <f t="shared" si="9"/>
        <v>154.83000000000001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56.94</v>
      </c>
      <c r="CS6" s="35">
        <f t="shared" si="10"/>
        <v>58.28</v>
      </c>
      <c r="CT6" s="35">
        <f t="shared" si="10"/>
        <v>56.67</v>
      </c>
      <c r="CU6" s="35">
        <f t="shared" si="10"/>
        <v>58.04</v>
      </c>
      <c r="CV6" s="35">
        <f t="shared" si="10"/>
        <v>59.9</v>
      </c>
      <c r="CW6" s="34" t="str">
        <f>IF(CW7="","",IF(CW7="-","【-】","【"&amp;SUBSTITUTE(TEXT(CW7,"#,##0.00"),"-","△")&amp;"】"))</f>
        <v>【60.13】</v>
      </c>
      <c r="CX6" s="35">
        <f>IF(CX7="",NA(),CX7)</f>
        <v>78.39</v>
      </c>
      <c r="CY6" s="35">
        <f t="shared" ref="CY6:DG6" si="11">IF(CY7="",NA(),CY7)</f>
        <v>78.819999999999993</v>
      </c>
      <c r="CZ6" s="35">
        <f t="shared" si="11"/>
        <v>77.78</v>
      </c>
      <c r="DA6" s="35">
        <f t="shared" si="11"/>
        <v>78.64</v>
      </c>
      <c r="DB6" s="35">
        <f t="shared" si="11"/>
        <v>78.09</v>
      </c>
      <c r="DC6" s="35">
        <f t="shared" si="11"/>
        <v>92.35</v>
      </c>
      <c r="DD6" s="35">
        <f t="shared" si="11"/>
        <v>92.78</v>
      </c>
      <c r="DE6" s="35">
        <f t="shared" si="11"/>
        <v>92.9</v>
      </c>
      <c r="DF6" s="35">
        <f t="shared" si="11"/>
        <v>92.56</v>
      </c>
      <c r="DG6" s="35">
        <f t="shared" si="11"/>
        <v>92.4</v>
      </c>
      <c r="DH6" s="34" t="str">
        <f>IF(DH7="","",IF(DH7="-","【-】","【"&amp;SUBSTITUTE(TEXT(DH7,"#,##0.00"),"-","△")&amp;"】"))</f>
        <v>【95.06】</v>
      </c>
      <c r="DI6" s="35">
        <f>IF(DI7="",NA(),DI7)</f>
        <v>4.75</v>
      </c>
      <c r="DJ6" s="35">
        <f t="shared" ref="DJ6:DR6" si="12">IF(DJ7="",NA(),DJ7)</f>
        <v>8.34</v>
      </c>
      <c r="DK6" s="35">
        <f t="shared" si="12"/>
        <v>10.220000000000001</v>
      </c>
      <c r="DL6" s="35">
        <f t="shared" si="12"/>
        <v>12.16</v>
      </c>
      <c r="DM6" s="35">
        <f t="shared" si="12"/>
        <v>14.01</v>
      </c>
      <c r="DN6" s="35">
        <f t="shared" si="12"/>
        <v>14.42</v>
      </c>
      <c r="DO6" s="35">
        <f t="shared" si="12"/>
        <v>23.01</v>
      </c>
      <c r="DP6" s="35">
        <f t="shared" si="12"/>
        <v>22.86</v>
      </c>
      <c r="DQ6" s="35">
        <f t="shared" si="12"/>
        <v>19.920000000000002</v>
      </c>
      <c r="DR6" s="35">
        <f t="shared" si="12"/>
        <v>20.56</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5">
        <f t="shared" si="13"/>
        <v>1.52</v>
      </c>
      <c r="EB6" s="35">
        <f t="shared" si="13"/>
        <v>0.44</v>
      </c>
      <c r="EC6" s="35">
        <f t="shared" si="13"/>
        <v>0.42</v>
      </c>
      <c r="ED6" s="34" t="str">
        <f>IF(ED7="","",IF(ED7="-","【-】","【"&amp;SUBSTITUTE(TEXT(ED7,"#,##0.00"),"-","△")&amp;"】"))</f>
        <v>【5.37】</v>
      </c>
      <c r="EE6" s="34">
        <f>IF(EE7="",NA(),EE7)</f>
        <v>0</v>
      </c>
      <c r="EF6" s="34">
        <f t="shared" ref="EF6:EN6" si="14">IF(EF7="",NA(),EF7)</f>
        <v>0</v>
      </c>
      <c r="EG6" s="34">
        <f t="shared" si="14"/>
        <v>0</v>
      </c>
      <c r="EH6" s="34">
        <f t="shared" si="14"/>
        <v>0</v>
      </c>
      <c r="EI6" s="34">
        <f t="shared" si="14"/>
        <v>0</v>
      </c>
      <c r="EJ6" s="35">
        <f t="shared" si="14"/>
        <v>0.06</v>
      </c>
      <c r="EK6" s="35">
        <f t="shared" si="14"/>
        <v>0.05</v>
      </c>
      <c r="EL6" s="35">
        <f t="shared" si="14"/>
        <v>0.04</v>
      </c>
      <c r="EM6" s="35">
        <f t="shared" si="14"/>
        <v>0.05</v>
      </c>
      <c r="EN6" s="35">
        <f t="shared" si="14"/>
        <v>0.06</v>
      </c>
      <c r="EO6" s="34" t="str">
        <f>IF(EO7="","",IF(EO7="-","【-】","【"&amp;SUBSTITUTE(TEXT(EO7,"#,##0.00"),"-","△")&amp;"】"))</f>
        <v>【0.23】</v>
      </c>
    </row>
    <row r="7" spans="1:148" s="36" customFormat="1" x14ac:dyDescent="0.15">
      <c r="A7" s="28"/>
      <c r="B7" s="37">
        <v>2017</v>
      </c>
      <c r="C7" s="37">
        <v>232203</v>
      </c>
      <c r="D7" s="37">
        <v>46</v>
      </c>
      <c r="E7" s="37">
        <v>17</v>
      </c>
      <c r="F7" s="37">
        <v>1</v>
      </c>
      <c r="G7" s="37">
        <v>0</v>
      </c>
      <c r="H7" s="37" t="s">
        <v>108</v>
      </c>
      <c r="I7" s="37" t="s">
        <v>109</v>
      </c>
      <c r="J7" s="37" t="s">
        <v>110</v>
      </c>
      <c r="K7" s="37" t="s">
        <v>111</v>
      </c>
      <c r="L7" s="37" t="s">
        <v>112</v>
      </c>
      <c r="M7" s="37" t="s">
        <v>113</v>
      </c>
      <c r="N7" s="38" t="s">
        <v>114</v>
      </c>
      <c r="O7" s="38">
        <v>61.01</v>
      </c>
      <c r="P7" s="38">
        <v>38.840000000000003</v>
      </c>
      <c r="Q7" s="38">
        <v>93.58</v>
      </c>
      <c r="R7" s="38">
        <v>2376</v>
      </c>
      <c r="S7" s="38">
        <v>137432</v>
      </c>
      <c r="T7" s="38">
        <v>79.349999999999994</v>
      </c>
      <c r="U7" s="38">
        <v>1731.97</v>
      </c>
      <c r="V7" s="38">
        <v>53269</v>
      </c>
      <c r="W7" s="38">
        <v>8.18</v>
      </c>
      <c r="X7" s="38">
        <v>6512.1</v>
      </c>
      <c r="Y7" s="38">
        <v>99.16</v>
      </c>
      <c r="Z7" s="38">
        <v>113.43</v>
      </c>
      <c r="AA7" s="38">
        <v>113.61</v>
      </c>
      <c r="AB7" s="38">
        <v>98.68</v>
      </c>
      <c r="AC7" s="38">
        <v>99.65</v>
      </c>
      <c r="AD7" s="38">
        <v>104.97</v>
      </c>
      <c r="AE7" s="38">
        <v>109.31</v>
      </c>
      <c r="AF7" s="38">
        <v>110.59</v>
      </c>
      <c r="AG7" s="38">
        <v>106.62</v>
      </c>
      <c r="AH7" s="38">
        <v>106.66</v>
      </c>
      <c r="AI7" s="38">
        <v>108.8</v>
      </c>
      <c r="AJ7" s="38">
        <v>4.3499999999999996</v>
      </c>
      <c r="AK7" s="38">
        <v>0</v>
      </c>
      <c r="AL7" s="38">
        <v>0</v>
      </c>
      <c r="AM7" s="38">
        <v>2.66</v>
      </c>
      <c r="AN7" s="38">
        <v>5.29</v>
      </c>
      <c r="AO7" s="38">
        <v>2.46</v>
      </c>
      <c r="AP7" s="38">
        <v>3.73</v>
      </c>
      <c r="AQ7" s="38">
        <v>0</v>
      </c>
      <c r="AR7" s="38">
        <v>0.43</v>
      </c>
      <c r="AS7" s="38">
        <v>0.72</v>
      </c>
      <c r="AT7" s="38">
        <v>4.2699999999999996</v>
      </c>
      <c r="AU7" s="38">
        <v>160.13</v>
      </c>
      <c r="AV7" s="38">
        <v>63.61</v>
      </c>
      <c r="AW7" s="38">
        <v>71.37</v>
      </c>
      <c r="AX7" s="38">
        <v>72.040000000000006</v>
      </c>
      <c r="AY7" s="38">
        <v>77.37</v>
      </c>
      <c r="AZ7" s="38">
        <v>367.63</v>
      </c>
      <c r="BA7" s="38">
        <v>96.91</v>
      </c>
      <c r="BB7" s="38">
        <v>95.78</v>
      </c>
      <c r="BC7" s="38">
        <v>76.95</v>
      </c>
      <c r="BD7" s="38">
        <v>77.180000000000007</v>
      </c>
      <c r="BE7" s="38">
        <v>66.41</v>
      </c>
      <c r="BF7" s="38">
        <v>2227.16</v>
      </c>
      <c r="BG7" s="38">
        <v>2163.62</v>
      </c>
      <c r="BH7" s="38">
        <v>2063.89</v>
      </c>
      <c r="BI7" s="38">
        <v>1955.25</v>
      </c>
      <c r="BJ7" s="38">
        <v>1920.32</v>
      </c>
      <c r="BK7" s="38">
        <v>1066.1600000000001</v>
      </c>
      <c r="BL7" s="38">
        <v>1117.27</v>
      </c>
      <c r="BM7" s="38">
        <v>1051.49</v>
      </c>
      <c r="BN7" s="38">
        <v>991.69</v>
      </c>
      <c r="BO7" s="38">
        <v>986.82</v>
      </c>
      <c r="BP7" s="38">
        <v>707.33</v>
      </c>
      <c r="BQ7" s="38">
        <v>63.91</v>
      </c>
      <c r="BR7" s="38">
        <v>66.05</v>
      </c>
      <c r="BS7" s="38">
        <v>92.09</v>
      </c>
      <c r="BT7" s="38">
        <v>92.4</v>
      </c>
      <c r="BU7" s="38">
        <v>96.63</v>
      </c>
      <c r="BV7" s="38">
        <v>76.91</v>
      </c>
      <c r="BW7" s="38">
        <v>76.33</v>
      </c>
      <c r="BX7" s="38">
        <v>80.11</v>
      </c>
      <c r="BY7" s="38">
        <v>84.53</v>
      </c>
      <c r="BZ7" s="38">
        <v>84.02</v>
      </c>
      <c r="CA7" s="38">
        <v>101.26</v>
      </c>
      <c r="CB7" s="38">
        <v>229.43</v>
      </c>
      <c r="CC7" s="38">
        <v>222.05</v>
      </c>
      <c r="CD7" s="38">
        <v>159.88999999999999</v>
      </c>
      <c r="CE7" s="38">
        <v>158.83000000000001</v>
      </c>
      <c r="CF7" s="38">
        <v>150</v>
      </c>
      <c r="CG7" s="38">
        <v>160.77000000000001</v>
      </c>
      <c r="CH7" s="38">
        <v>164.13</v>
      </c>
      <c r="CI7" s="38">
        <v>162.66</v>
      </c>
      <c r="CJ7" s="38">
        <v>154.69999999999999</v>
      </c>
      <c r="CK7" s="38">
        <v>154.83000000000001</v>
      </c>
      <c r="CL7" s="38">
        <v>136.38999999999999</v>
      </c>
      <c r="CM7" s="38" t="s">
        <v>114</v>
      </c>
      <c r="CN7" s="38" t="s">
        <v>114</v>
      </c>
      <c r="CO7" s="38" t="s">
        <v>114</v>
      </c>
      <c r="CP7" s="38" t="s">
        <v>114</v>
      </c>
      <c r="CQ7" s="38" t="s">
        <v>114</v>
      </c>
      <c r="CR7" s="38">
        <v>56.94</v>
      </c>
      <c r="CS7" s="38">
        <v>58.28</v>
      </c>
      <c r="CT7" s="38">
        <v>56.67</v>
      </c>
      <c r="CU7" s="38">
        <v>58.04</v>
      </c>
      <c r="CV7" s="38">
        <v>59.9</v>
      </c>
      <c r="CW7" s="38">
        <v>60.13</v>
      </c>
      <c r="CX7" s="38">
        <v>78.39</v>
      </c>
      <c r="CY7" s="38">
        <v>78.819999999999993</v>
      </c>
      <c r="CZ7" s="38">
        <v>77.78</v>
      </c>
      <c r="DA7" s="38">
        <v>78.64</v>
      </c>
      <c r="DB7" s="38">
        <v>78.09</v>
      </c>
      <c r="DC7" s="38">
        <v>92.35</v>
      </c>
      <c r="DD7" s="38">
        <v>92.78</v>
      </c>
      <c r="DE7" s="38">
        <v>92.9</v>
      </c>
      <c r="DF7" s="38">
        <v>92.56</v>
      </c>
      <c r="DG7" s="38">
        <v>92.4</v>
      </c>
      <c r="DH7" s="38">
        <v>95.06</v>
      </c>
      <c r="DI7" s="38">
        <v>4.75</v>
      </c>
      <c r="DJ7" s="38">
        <v>8.34</v>
      </c>
      <c r="DK7" s="38">
        <v>10.220000000000001</v>
      </c>
      <c r="DL7" s="38">
        <v>12.16</v>
      </c>
      <c r="DM7" s="38">
        <v>14.01</v>
      </c>
      <c r="DN7" s="38">
        <v>14.42</v>
      </c>
      <c r="DO7" s="38">
        <v>23.01</v>
      </c>
      <c r="DP7" s="38">
        <v>22.86</v>
      </c>
      <c r="DQ7" s="38">
        <v>19.920000000000002</v>
      </c>
      <c r="DR7" s="38">
        <v>20.56</v>
      </c>
      <c r="DS7" s="38">
        <v>38.130000000000003</v>
      </c>
      <c r="DT7" s="38">
        <v>0</v>
      </c>
      <c r="DU7" s="38">
        <v>0</v>
      </c>
      <c r="DV7" s="38">
        <v>0</v>
      </c>
      <c r="DW7" s="38">
        <v>0</v>
      </c>
      <c r="DX7" s="38">
        <v>0</v>
      </c>
      <c r="DY7" s="38">
        <v>0</v>
      </c>
      <c r="DZ7" s="38">
        <v>0</v>
      </c>
      <c r="EA7" s="38">
        <v>1.52</v>
      </c>
      <c r="EB7" s="38">
        <v>0.44</v>
      </c>
      <c r="EC7" s="38">
        <v>0.42</v>
      </c>
      <c r="ED7" s="38">
        <v>5.37</v>
      </c>
      <c r="EE7" s="38">
        <v>0</v>
      </c>
      <c r="EF7" s="38">
        <v>0</v>
      </c>
      <c r="EG7" s="38">
        <v>0</v>
      </c>
      <c r="EH7" s="38">
        <v>0</v>
      </c>
      <c r="EI7" s="38">
        <v>0</v>
      </c>
      <c r="EJ7" s="38">
        <v>0.06</v>
      </c>
      <c r="EK7" s="38">
        <v>0.05</v>
      </c>
      <c r="EL7" s="38">
        <v>0.04</v>
      </c>
      <c r="EM7" s="38">
        <v>0.05</v>
      </c>
      <c r="EN7" s="38">
        <v>0.06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CL1708-022s</cp:lastModifiedBy>
  <cp:lastPrinted>2019-02-06T01:46:14Z</cp:lastPrinted>
  <dcterms:created xsi:type="dcterms:W3CDTF">2018-12-03T08:49:26Z</dcterms:created>
  <dcterms:modified xsi:type="dcterms:W3CDTF">2019-02-06T01:53:40Z</dcterms:modified>
  <cp:category/>
</cp:coreProperties>
</file>