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7 福西\03_公営企業\02_経営比較分析表(駐車場)\02経営比較分析表公表\05市町村修正後回答\27高浜市\"/>
    </mc:Choice>
  </mc:AlternateContent>
  <workbookProtection workbookAlgorithmName="SHA-512" workbookHashValue="12WwIMzBCgu8GeNyezkiXQuM/+xYs9J2haxVvzL4IKCqSe0n+/i1/qGHoCHQbXO+BfsRABm4jTSGpkUtocA+EA==" workbookSaltValue="PX4zDeThQNCtwhp5+Lf1W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CS30" i="4"/>
  <c r="MA51" i="4"/>
  <c r="IT76" i="4"/>
  <c r="CS51" i="4"/>
  <c r="HJ30" i="4"/>
  <c r="BZ76" i="4"/>
  <c r="C11" i="5"/>
  <c r="D11" i="5"/>
  <c r="E11" i="5"/>
  <c r="B11" i="5"/>
  <c r="BK76" i="4" l="1"/>
  <c r="LH51" i="4"/>
  <c r="IE76" i="4"/>
  <c r="GQ30" i="4"/>
  <c r="LT76" i="4"/>
  <c r="GQ51" i="4"/>
  <c r="LH30" i="4"/>
  <c r="BZ51" i="4"/>
  <c r="BZ30" i="4"/>
  <c r="FX30" i="4"/>
  <c r="BG30" i="4"/>
  <c r="FX51" i="4"/>
  <c r="HP76" i="4"/>
  <c r="BG51" i="4"/>
  <c r="AV76" i="4"/>
  <c r="KO51" i="4"/>
  <c r="LE76" i="4"/>
  <c r="KO30" i="4"/>
  <c r="KP76" i="4"/>
  <c r="HA76" i="4"/>
  <c r="AN51" i="4"/>
  <c r="FE30" i="4"/>
  <c r="JV30" i="4"/>
  <c r="AN30" i="4"/>
  <c r="AG76" i="4"/>
  <c r="JV51" i="4"/>
  <c r="FE51" i="4"/>
  <c r="KA76" i="4"/>
  <c r="EL51" i="4"/>
  <c r="JC30" i="4"/>
  <c r="GL76" i="4"/>
  <c r="U51" i="4"/>
  <c r="EL30" i="4"/>
  <c r="U30" i="4"/>
  <c r="R76" i="4"/>
  <c r="JC51"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<sst xmlns="http://schemas.openxmlformats.org/spreadsheetml/2006/main" count="287" uniqueCount="147">
  <si>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</si>
  <si>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</si>
  <si>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</si>
  <si>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</si>
  <si>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</si>
  <si>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</si>
  <si>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</si>
  <si>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</si>
  <si>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</si>
  <si>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</si>
  <si>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</si>
  <si>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</si>
  <si>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</si>
  <si>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</si>
  <si>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</si>
  <si>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</si>
  <si>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</si>
  <si>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</si>
  <si>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</si>
  <si>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</si>
  <si>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</si>
  <si>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</si>
  <si>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</si>
  <si>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</si>
  <si>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</si>
  <si>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</si>
  <si>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</si>
  <si>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</si>
  <si>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</si>
  <si>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</si>
  <si>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</si>
  <si>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</si>
  <si>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</si>
  <si>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</si>
  <si>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</si>
  <si>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</si>
  <si>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</si>
  <si>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</si>
  <si>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</si>
  <si>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</si>
  <si>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</si>
  <si>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</si>
  <si>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</si>
  <si>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</si>
  <si>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</si>
  <si>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</si>
  <si>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</si>
  <si>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</si>
  <si>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</si>
  <si>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</si>
  <si>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</si>
  <si>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</si>
  <si>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</si>
  <si>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</si>
  <si>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</si>
  <si>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</si>
  <si>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</si>
  <si>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</si>
  <si>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</si>
  <si>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</si>
  <si>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</si>
  <si>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</si>
  <si>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</si>
  <si>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</si>
  <si>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</si>
  <si>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</si>
  <si>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</si>
  <si>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</si>
  <si>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</si>
  <si>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</si>
  <si>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</si>
  <si>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</si>
  <si>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</si>
  <si>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</si>
  <si>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</si>
  <si>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</si>
  <si>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</si>
  <si>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</si>
  <si>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</si>
  <si>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</si>
  <si>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</si>
  <si>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</si>
  <si>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</si>
  <si>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</si>
  <si>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</si>
  <si>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</si>
  <si>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</si>
  <si>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</si>
  <si>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</si>
  <si>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</si>
  <si>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</si>
  <si>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</si>
  <si>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</si>
  <si>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</si>
  <si>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</si>
  <si>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</si>
  <si>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</si>
  <si>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</si>
  <si>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</si>
  <si>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</si>
  <si>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</si>
  <si>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</si>
  <si>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</si>
  <si>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</si>
  <si>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</si>
  <si>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</si>
  <si>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</si>
  <si>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</si>
  <si>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</si>
  <si>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</si>
  <si>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</si>
  <si>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</si>
  <si>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</si>
  <si>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t>
    <phoneticPr fontId="5"/>
  </si>
  <si>
    <t>当該値(N-2)</t>
    <phoneticPr fontId="5"/>
  </si>
  <si>
    <t>当該値(N-3)</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</si>
  <si>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</si>
  <si>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</si>
  <si>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</si>
  <si>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</si>
  <si>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</si>
  <si>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</si>
  <si>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</si>
  <si>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</si>
  <si>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</si>
  <si>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高浜市</t>
  </si>
  <si>
    <t>高浜市三高駅西駐車場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</si>
  <si>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</si>
  <si>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</si>
  <si>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</si>
  <si>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</si>
  <si>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</si>
  <si>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</si>
  <si>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</si>
  <si>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</si>
  <si>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</si>
  <si>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</si>
  <si>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</si>
  <si>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</si>
  <si>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</si>
  <si>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</si>
  <si>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</si>
  <si>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</si>
  <si>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名鉄三河高浜駅周辺施設利用者等の駐車場不足の解消及び駐車サービスの安定的な供給のため、日常から施設の適正な維持に努めるとともに、管理業務の委託化によりサービスの向上、財政基盤の確立に取り組んできました。
　しかし、施設整備から２０年余が経過し、各種設備の老朽化による設備の更新等の備えが必要になることから、厳しい財政状況を迎えることが懸念されます。
　引き続き、より安全な利用者サービスの提供を目指すなか、平成３０年度は指定管理者の選定、平成３２年度は利用者ニーズを踏まえ、指定管理者等からの意見を取り入れながら『経営戦略』を策定し、引き続き、健全かつ安定的な財政運営に努め、持続可能な事業運営を進めてまいります。</t>
    <phoneticPr fontId="5"/>
  </si>
  <si>
    <t>　「①収益的収支比率」、「④売上高ＧＯＰ比率」及び「⑤ＥＢＩＴＤＡ」の平成２６・２７年度の減少については、建物の経年劣化による補修を行ったことによる落ち込みです。平成２９年度は、前年度数値より減少しておりますが堅調に推移しており、健全性を確保した財政運営を行っています。その一方で、本事業については、市民の利便に資する公共駐車場としての位置付けがされていることから、利用料金は、安価な料金体系となっているため、全指標とも全国平均値よりも低位で推移しています。
　なお、「②他会計補助金比率」及び「③駐車台数一台当たりの他会計補助金額」については、一般会計からの繰入れに頼ることなく、独立採算性を確保しており、事業運営は安定しています。</t>
    <rPh sb="85" eb="86">
      <t>ネン</t>
    </rPh>
    <rPh sb="86" eb="87">
      <t>ド</t>
    </rPh>
    <rPh sb="89" eb="92">
      <t>ゼンネンド</t>
    </rPh>
    <rPh sb="92" eb="94">
      <t>スウチ</t>
    </rPh>
    <rPh sb="96" eb="98">
      <t>ゲンショウ</t>
    </rPh>
    <rPh sb="105" eb="107">
      <t>ケンチョウ</t>
    </rPh>
    <rPh sb="108" eb="110">
      <t>スイイ</t>
    </rPh>
    <phoneticPr fontId="5"/>
  </si>
  <si>
    <t>公共施設の維持更新にかかる財政負担が今後の財政運営に深刻な影響を及ぼすおそれがあることに鑑み、平成２７年度、公共施設マネジメントに関する基本的事項を定めるとともに、高浜市公共施設総合管理計画を策定しました。
　「⑧設備投資見込額」については、本計画に基づき、施設の経過年数、設備の定期点検の実施結果や利用者の要望等を踏まえ、優先順位に配慮した計画的な保全をすすめる必要があるなか、昇降機の更新及び照明器具の一部ＬＥＤ化への切替等に係る費用を見込んでいます。
　また、地方公営企業法を適用していない及び借り入れがないため、⑥有形固定資産減価償却費、⑨累積欠損金比率及び⑩企業債残高対料金収入については「該当なし」となっています。</t>
    <rPh sb="213" eb="214">
      <t>トウ</t>
    </rPh>
    <phoneticPr fontId="5"/>
  </si>
  <si>
    <t>　「⑪稼働率」については、直近３か年、類似施設平均値より３０％以上の数値で推移しており、効率的に施設が利用されています。平均値を上回っている要因としては、高浜市いきいき広場及び名鉄三河高浜駅に隣接していることから循環的な利用がされるとともに、指定管理者のいままでに培った経験やノウハウをはじめとした企業努力による利用者サービスが根付いてきたことによるものと考えています。
　なお、平成２６年度に事前精算機を導入した結果、常時、円滑な出庫が可能となり、稼働率の向上に繋がったと判断しています。</t>
    <rPh sb="13" eb="15">
      <t>チョッキン</t>
    </rPh>
    <rPh sb="17" eb="18">
      <t>ネン</t>
    </rPh>
    <rPh sb="31" eb="33">
      <t>イジョウ</t>
    </rPh>
    <rPh sb="34" eb="36">
      <t>スウチ</t>
    </rPh>
    <rPh sb="37" eb="3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</si>
</sst>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154</c:v>
                </c:pt>
                <c:pt idx="1">
                  <c:v>139</c:v>
                </c:pt>
                <c:pt idx="2">
                  <c:v>149.19999999999999</c:v>
                </c:pt>
                <c:pt idx="3">
                  <c:v>168.3</c:v>
                </c:pt>
                <c:pt idx="4">
                  <c:v>155</c:v>
                </c:pt>
              </c:numCache>
            </c:numRef>
          </c:val>
          <c:extLst>
            <c:ext xmlns:c16="http://schemas.microsoft.com/office/drawing/2014/chart" uri="{C3380CC4-5D6E-409C-BE32-E72D297353CC}">
              <c16:uniqueId val="{00000000-AF6C-4BC8-A23D-EDEB42E41C96}"/>
            </c:ext>
          </c:extLst>
        </c:ser>
        <c:dLbls>
          <c:showLegendKey val="0"/>
          <c:showVal val="0"/>
          <c:showCatName val="0"/>
          <c:showSerName val="0"/>
          <c:showPercent val="0"/>
          <c:showBubbleSize val="0"/>
        </c:dLbls>
        <c:gapWidth val="150"/>
        <c:axId val="123536896"/>
        <c:axId val="1235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AF6C-4BC8-A23D-EDEB42E41C96}"/>
            </c:ext>
          </c:extLst>
        </c:ser>
        <c:dLbls>
          <c:showLegendKey val="0"/>
          <c:showVal val="0"/>
          <c:showCatName val="0"/>
          <c:showSerName val="0"/>
          <c:showPercent val="0"/>
          <c:showBubbleSize val="0"/>
        </c:dLbls>
        <c:marker val="1"/>
        <c:smooth val="0"/>
        <c:axId val="123536896"/>
        <c:axId val="123538816"/>
      </c:lineChart>
      <c:dateAx>
        <c:axId val="123536896"/>
        <c:scaling>
          <c:orientation val="minMax"/>
        </c:scaling>
        <c:delete val="1"/>
        <c:axPos val="b"/>
        <c:numFmt formatCode="ge" sourceLinked="1"/>
        <c:majorTickMark val="none"/>
        <c:minorTickMark val="none"/>
        <c:tickLblPos val="none"/>
        <c:crossAx val="123538816"/>
        <c:crosses val="autoZero"/>
        <c:auto val="1"/>
        <c:lblOffset val="100"/>
        <c:baseTimeUnit val="years"/>
      </c:dateAx>
      <c:valAx>
        <c:axId val="12353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23-4009-83AD-8FB7E5CDA3F9}"/>
            </c:ext>
          </c:extLst>
        </c:ser>
        <c:dLbls>
          <c:showLegendKey val="0"/>
          <c:showVal val="0"/>
          <c:showCatName val="0"/>
          <c:showSerName val="0"/>
          <c:showPercent val="0"/>
          <c:showBubbleSize val="0"/>
        </c:dLbls>
        <c:gapWidth val="150"/>
        <c:axId val="46171264"/>
        <c:axId val="461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C523-4009-83AD-8FB7E5CDA3F9}"/>
            </c:ext>
          </c:extLst>
        </c:ser>
        <c:dLbls>
          <c:showLegendKey val="0"/>
          <c:showVal val="0"/>
          <c:showCatName val="0"/>
          <c:showSerName val="0"/>
          <c:showPercent val="0"/>
          <c:showBubbleSize val="0"/>
        </c:dLbls>
        <c:marker val="1"/>
        <c:smooth val="0"/>
        <c:axId val="46171264"/>
        <c:axId val="46173184"/>
      </c:lineChart>
      <c:dateAx>
        <c:axId val="46171264"/>
        <c:scaling>
          <c:orientation val="minMax"/>
        </c:scaling>
        <c:delete val="1"/>
        <c:axPos val="b"/>
        <c:numFmt formatCode="ge" sourceLinked="1"/>
        <c:majorTickMark val="none"/>
        <c:minorTickMark val="none"/>
        <c:tickLblPos val="none"/>
        <c:crossAx val="46173184"/>
        <c:crosses val="autoZero"/>
        <c:auto val="1"/>
        <c:lblOffset val="100"/>
        <c:baseTimeUnit val="years"/>
      </c:dateAx>
      <c:valAx>
        <c:axId val="4617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382-4A38-848E-719079709938}"/>
            </c:ext>
          </c:extLst>
        </c:ser>
        <c:dLbls>
          <c:showLegendKey val="0"/>
          <c:showVal val="0"/>
          <c:showCatName val="0"/>
          <c:showSerName val="0"/>
          <c:showPercent val="0"/>
          <c:showBubbleSize val="0"/>
        </c:dLbls>
        <c:gapWidth val="150"/>
        <c:axId val="119329536"/>
        <c:axId val="119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382-4A38-848E-719079709938}"/>
            </c:ext>
          </c:extLst>
        </c:ser>
        <c:dLbls>
          <c:showLegendKey val="0"/>
          <c:showVal val="0"/>
          <c:showCatName val="0"/>
          <c:showSerName val="0"/>
          <c:showPercent val="0"/>
          <c:showBubbleSize val="0"/>
        </c:dLbls>
        <c:marker val="1"/>
        <c:smooth val="0"/>
        <c:axId val="119329536"/>
        <c:axId val="119331456"/>
      </c:lineChart>
      <c:dateAx>
        <c:axId val="119329536"/>
        <c:scaling>
          <c:orientation val="minMax"/>
        </c:scaling>
        <c:delete val="1"/>
        <c:axPos val="b"/>
        <c:numFmt formatCode="ge" sourceLinked="1"/>
        <c:majorTickMark val="none"/>
        <c:minorTickMark val="none"/>
        <c:tickLblPos val="none"/>
        <c:crossAx val="119331456"/>
        <c:crosses val="autoZero"/>
        <c:auto val="1"/>
        <c:lblOffset val="100"/>
        <c:baseTimeUnit val="years"/>
      </c:dateAx>
      <c:valAx>
        <c:axId val="11933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2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F7A-4178-82C2-DCFDC37B6291}"/>
            </c:ext>
          </c:extLst>
        </c:ser>
        <c:dLbls>
          <c:showLegendKey val="0"/>
          <c:showVal val="0"/>
          <c:showCatName val="0"/>
          <c:showSerName val="0"/>
          <c:showPercent val="0"/>
          <c:showBubbleSize val="0"/>
        </c:dLbls>
        <c:gapWidth val="150"/>
        <c:axId val="119677312"/>
        <c:axId val="119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7A-4178-82C2-DCFDC37B6291}"/>
            </c:ext>
          </c:extLst>
        </c:ser>
        <c:dLbls>
          <c:showLegendKey val="0"/>
          <c:showVal val="0"/>
          <c:showCatName val="0"/>
          <c:showSerName val="0"/>
          <c:showPercent val="0"/>
          <c:showBubbleSize val="0"/>
        </c:dLbls>
        <c:marker val="1"/>
        <c:smooth val="0"/>
        <c:axId val="119677312"/>
        <c:axId val="119679232"/>
      </c:lineChart>
      <c:dateAx>
        <c:axId val="119677312"/>
        <c:scaling>
          <c:orientation val="minMax"/>
        </c:scaling>
        <c:delete val="1"/>
        <c:axPos val="b"/>
        <c:numFmt formatCode="ge" sourceLinked="1"/>
        <c:majorTickMark val="none"/>
        <c:minorTickMark val="none"/>
        <c:tickLblPos val="none"/>
        <c:crossAx val="119679232"/>
        <c:crosses val="autoZero"/>
        <c:auto val="1"/>
        <c:lblOffset val="100"/>
        <c:baseTimeUnit val="years"/>
      </c:dateAx>
      <c:valAx>
        <c:axId val="11967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2E-4497-8AB7-48048F6A89D4}"/>
            </c:ext>
          </c:extLst>
        </c:ser>
        <c:dLbls>
          <c:showLegendKey val="0"/>
          <c:showVal val="0"/>
          <c:showCatName val="0"/>
          <c:showSerName val="0"/>
          <c:showPercent val="0"/>
          <c:showBubbleSize val="0"/>
        </c:dLbls>
        <c:gapWidth val="150"/>
        <c:axId val="119799808"/>
        <c:axId val="1198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172E-4497-8AB7-48048F6A89D4}"/>
            </c:ext>
          </c:extLst>
        </c:ser>
        <c:dLbls>
          <c:showLegendKey val="0"/>
          <c:showVal val="0"/>
          <c:showCatName val="0"/>
          <c:showSerName val="0"/>
          <c:showPercent val="0"/>
          <c:showBubbleSize val="0"/>
        </c:dLbls>
        <c:marker val="1"/>
        <c:smooth val="0"/>
        <c:axId val="119799808"/>
        <c:axId val="119801728"/>
      </c:lineChart>
      <c:dateAx>
        <c:axId val="119799808"/>
        <c:scaling>
          <c:orientation val="minMax"/>
        </c:scaling>
        <c:delete val="1"/>
        <c:axPos val="b"/>
        <c:numFmt formatCode="ge" sourceLinked="1"/>
        <c:majorTickMark val="none"/>
        <c:minorTickMark val="none"/>
        <c:tickLblPos val="none"/>
        <c:crossAx val="119801728"/>
        <c:crosses val="autoZero"/>
        <c:auto val="1"/>
        <c:lblOffset val="100"/>
        <c:baseTimeUnit val="years"/>
      </c:dateAx>
      <c:valAx>
        <c:axId val="11980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BEA-459C-91C1-6CF7E8AB1D52}"/>
            </c:ext>
          </c:extLst>
        </c:ser>
        <c:dLbls>
          <c:showLegendKey val="0"/>
          <c:showVal val="0"/>
          <c:showCatName val="0"/>
          <c:showSerName val="0"/>
          <c:showPercent val="0"/>
          <c:showBubbleSize val="0"/>
        </c:dLbls>
        <c:gapWidth val="150"/>
        <c:axId val="119860608"/>
        <c:axId val="119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DBEA-459C-91C1-6CF7E8AB1D52}"/>
            </c:ext>
          </c:extLst>
        </c:ser>
        <c:dLbls>
          <c:showLegendKey val="0"/>
          <c:showVal val="0"/>
          <c:showCatName val="0"/>
          <c:showSerName val="0"/>
          <c:showPercent val="0"/>
          <c:showBubbleSize val="0"/>
        </c:dLbls>
        <c:marker val="1"/>
        <c:smooth val="0"/>
        <c:axId val="119860608"/>
        <c:axId val="119862784"/>
      </c:lineChart>
      <c:dateAx>
        <c:axId val="119860608"/>
        <c:scaling>
          <c:orientation val="minMax"/>
        </c:scaling>
        <c:delete val="1"/>
        <c:axPos val="b"/>
        <c:numFmt formatCode="ge" sourceLinked="1"/>
        <c:majorTickMark val="none"/>
        <c:minorTickMark val="none"/>
        <c:tickLblPos val="none"/>
        <c:crossAx val="119862784"/>
        <c:crosses val="autoZero"/>
        <c:auto val="1"/>
        <c:lblOffset val="100"/>
        <c:baseTimeUnit val="years"/>
      </c:dateAx>
      <c:valAx>
        <c:axId val="11986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8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157.30000000000001</c:v>
                </c:pt>
                <c:pt idx="1">
                  <c:v>158.4</c:v>
                </c:pt>
                <c:pt idx="2">
                  <c:v>169.9</c:v>
                </c:pt>
                <c:pt idx="3">
                  <c:v>170.3</c:v>
                </c:pt>
                <c:pt idx="4">
                  <c:v>178.5</c:v>
                </c:pt>
              </c:numCache>
            </c:numRef>
          </c:val>
          <c:extLst>
            <c:ext xmlns:c16="http://schemas.microsoft.com/office/drawing/2014/chart" uri="{C3380CC4-5D6E-409C-BE32-E72D297353CC}">
              <c16:uniqueId val="{00000000-D0C6-463D-AE0E-4B86284196D2}"/>
            </c:ext>
          </c:extLst>
        </c:ser>
        <c:dLbls>
          <c:showLegendKey val="0"/>
          <c:showVal val="0"/>
          <c:showCatName val="0"/>
          <c:showSerName val="0"/>
          <c:showPercent val="0"/>
          <c:showBubbleSize val="0"/>
        </c:dLbls>
        <c:gapWidth val="150"/>
        <c:axId val="120011776"/>
        <c:axId val="1200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D0C6-463D-AE0E-4B86284196D2}"/>
            </c:ext>
          </c:extLst>
        </c:ser>
        <c:dLbls>
          <c:showLegendKey val="0"/>
          <c:showVal val="0"/>
          <c:showCatName val="0"/>
          <c:showSerName val="0"/>
          <c:showPercent val="0"/>
          <c:showBubbleSize val="0"/>
        </c:dLbls>
        <c:marker val="1"/>
        <c:smooth val="0"/>
        <c:axId val="120011776"/>
        <c:axId val="120013952"/>
      </c:lineChart>
      <c:dateAx>
        <c:axId val="120011776"/>
        <c:scaling>
          <c:orientation val="minMax"/>
        </c:scaling>
        <c:delete val="1"/>
        <c:axPos val="b"/>
        <c:numFmt formatCode="ge" sourceLinked="1"/>
        <c:majorTickMark val="none"/>
        <c:minorTickMark val="none"/>
        <c:tickLblPos val="none"/>
        <c:crossAx val="120013952"/>
        <c:crosses val="autoZero"/>
        <c:auto val="1"/>
        <c:lblOffset val="100"/>
        <c:baseTimeUnit val="years"/>
      </c:dateAx>
      <c:valAx>
        <c:axId val="12001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0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35</c:v>
                </c:pt>
                <c:pt idx="1">
                  <c:v>28</c:v>
                </c:pt>
                <c:pt idx="2">
                  <c:v>32.9</c:v>
                </c:pt>
                <c:pt idx="3">
                  <c:v>37.4</c:v>
                </c:pt>
                <c:pt idx="4">
                  <c:v>35.5</c:v>
                </c:pt>
              </c:numCache>
            </c:numRef>
          </c:val>
          <c:extLst>
            <c:ext xmlns:c16="http://schemas.microsoft.com/office/drawing/2014/chart" uri="{C3380CC4-5D6E-409C-BE32-E72D297353CC}">
              <c16:uniqueId val="{00000000-1D71-413D-AAB3-7D2D9782908E}"/>
            </c:ext>
          </c:extLst>
        </c:ser>
        <c:dLbls>
          <c:showLegendKey val="0"/>
          <c:showVal val="0"/>
          <c:showCatName val="0"/>
          <c:showSerName val="0"/>
          <c:showPercent val="0"/>
          <c:showBubbleSize val="0"/>
        </c:dLbls>
        <c:gapWidth val="150"/>
        <c:axId val="121199232"/>
        <c:axId val="121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1D71-413D-AAB3-7D2D9782908E}"/>
            </c:ext>
          </c:extLst>
        </c:ser>
        <c:dLbls>
          <c:showLegendKey val="0"/>
          <c:showVal val="0"/>
          <c:showCatName val="0"/>
          <c:showSerName val="0"/>
          <c:showPercent val="0"/>
          <c:showBubbleSize val="0"/>
        </c:dLbls>
        <c:marker val="1"/>
        <c:smooth val="0"/>
        <c:axId val="121199232"/>
        <c:axId val="121201408"/>
      </c:lineChart>
      <c:dateAx>
        <c:axId val="121199232"/>
        <c:scaling>
          <c:orientation val="minMax"/>
        </c:scaling>
        <c:delete val="1"/>
        <c:axPos val="b"/>
        <c:numFmt formatCode="ge" sourceLinked="1"/>
        <c:majorTickMark val="none"/>
        <c:minorTickMark val="none"/>
        <c:tickLblPos val="none"/>
        <c:crossAx val="121201408"/>
        <c:crosses val="autoZero"/>
        <c:auto val="1"/>
        <c:lblOffset val="100"/>
        <c:baseTimeUnit val="years"/>
      </c:dateAx>
      <c:valAx>
        <c:axId val="12120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19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10490</c:v>
                </c:pt>
                <c:pt idx="1">
                  <c:v>8679</c:v>
                </c:pt>
                <c:pt idx="2">
                  <c:v>10676</c:v>
                </c:pt>
                <c:pt idx="3">
                  <c:v>14160</c:v>
                </c:pt>
                <c:pt idx="4">
                  <c:v>12337</c:v>
                </c:pt>
              </c:numCache>
            </c:numRef>
          </c:val>
          <c:extLst>
            <c:ext xmlns:c16="http://schemas.microsoft.com/office/drawing/2014/chart" uri="{C3380CC4-5D6E-409C-BE32-E72D297353CC}">
              <c16:uniqueId val="{00000000-A868-4B94-818C-20D59AFF5D00}"/>
            </c:ext>
          </c:extLst>
        </c:ser>
        <c:dLbls>
          <c:showLegendKey val="0"/>
          <c:showVal val="0"/>
          <c:showCatName val="0"/>
          <c:showSerName val="0"/>
          <c:showPercent val="0"/>
          <c:showBubbleSize val="0"/>
        </c:dLbls>
        <c:gapWidth val="150"/>
        <c:axId val="121223424"/>
        <c:axId val="1212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A868-4B94-818C-20D59AFF5D00}"/>
            </c:ext>
          </c:extLst>
        </c:ser>
        <c:dLbls>
          <c:showLegendKey val="0"/>
          <c:showVal val="0"/>
          <c:showCatName val="0"/>
          <c:showSerName val="0"/>
          <c:showPercent val="0"/>
          <c:showBubbleSize val="0"/>
        </c:dLbls>
        <c:marker val="1"/>
        <c:smooth val="0"/>
        <c:axId val="121223424"/>
        <c:axId val="121266560"/>
      </c:lineChart>
      <c:dateAx>
        <c:axId val="121223424"/>
        <c:scaling>
          <c:orientation val="minMax"/>
        </c:scaling>
        <c:delete val="1"/>
        <c:axPos val="b"/>
        <c:numFmt formatCode="ge" sourceLinked="1"/>
        <c:majorTickMark val="none"/>
        <c:minorTickMark val="none"/>
        <c:tickLblPos val="none"/>
        <c:crossAx val="121266560"/>
        <c:crosses val="autoZero"/>
        <c:auto val="1"/>
        <c:lblOffset val="100"/>
        <c:baseTimeUnit val="years"/>
      </c:dateAx>
      <c:valAx>
        <c:axId val="12126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2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愛知県高浜市　高浜市三高駅西駐車場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4149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219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154</v>
      </c>
      <c r="V31" s="110"/>
      <c r="W31" s="110"/>
      <c r="X31" s="110"/>
      <c r="Y31" s="110"/>
      <c r="Z31" s="110"/>
      <c r="AA31" s="110"/>
      <c r="AB31" s="110"/>
      <c r="AC31" s="110"/>
      <c r="AD31" s="110"/>
      <c r="AE31" s="110"/>
      <c r="AF31" s="110"/>
      <c r="AG31" s="110"/>
      <c r="AH31" s="110"/>
      <c r="AI31" s="110"/>
      <c r="AJ31" s="110"/>
      <c r="AK31" s="110"/>
      <c r="AL31" s="110"/>
      <c r="AM31" s="110"/>
      <c r="AN31" s="110">
        <f>データ!Z7</f>
        <v>139</v>
      </c>
      <c r="AO31" s="110"/>
      <c r="AP31" s="110"/>
      <c r="AQ31" s="110"/>
      <c r="AR31" s="110"/>
      <c r="AS31" s="110"/>
      <c r="AT31" s="110"/>
      <c r="AU31" s="110"/>
      <c r="AV31" s="110"/>
      <c r="AW31" s="110"/>
      <c r="AX31" s="110"/>
      <c r="AY31" s="110"/>
      <c r="AZ31" s="110"/>
      <c r="BA31" s="110"/>
      <c r="BB31" s="110"/>
      <c r="BC31" s="110"/>
      <c r="BD31" s="110"/>
      <c r="BE31" s="110"/>
      <c r="BF31" s="110"/>
      <c r="BG31" s="110">
        <f>データ!AA7</f>
        <v>149.19999999999999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168.3</v>
      </c>
      <c r="CA31" s="110"/>
      <c r="CB31" s="110"/>
      <c r="CC31" s="110"/>
      <c r="CD31" s="110"/>
      <c r="CE31" s="110"/>
      <c r="CF31" s="110"/>
      <c r="CG31" s="110"/>
      <c r="CH31" s="110"/>
      <c r="CI31" s="110"/>
      <c r="CJ31" s="110"/>
      <c r="CK31" s="110"/>
      <c r="CL31" s="110"/>
      <c r="CM31" s="110"/>
      <c r="CN31" s="110"/>
      <c r="CO31" s="110"/>
      <c r="CP31" s="110"/>
      <c r="CQ31" s="110"/>
      <c r="CR31" s="110"/>
      <c r="CS31" s="110">
        <f>データ!AC7</f>
        <v>155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157.30000000000001</v>
      </c>
      <c r="JD31" s="81"/>
      <c r="JE31" s="81"/>
      <c r="JF31" s="81"/>
      <c r="JG31" s="81"/>
      <c r="JH31" s="81"/>
      <c r="JI31" s="81"/>
      <c r="JJ31" s="81"/>
      <c r="JK31" s="81"/>
      <c r="JL31" s="81"/>
      <c r="JM31" s="81"/>
      <c r="JN31" s="81"/>
      <c r="JO31" s="81"/>
      <c r="JP31" s="81"/>
      <c r="JQ31" s="81"/>
      <c r="JR31" s="81"/>
      <c r="JS31" s="81"/>
      <c r="JT31" s="81"/>
      <c r="JU31" s="82"/>
      <c r="JV31" s="80">
        <f>データ!DL7</f>
        <v>158.4</v>
      </c>
      <c r="JW31" s="81"/>
      <c r="JX31" s="81"/>
      <c r="JY31" s="81"/>
      <c r="JZ31" s="81"/>
      <c r="KA31" s="81"/>
      <c r="KB31" s="81"/>
      <c r="KC31" s="81"/>
      <c r="KD31" s="81"/>
      <c r="KE31" s="81"/>
      <c r="KF31" s="81"/>
      <c r="KG31" s="81"/>
      <c r="KH31" s="81"/>
      <c r="KI31" s="81"/>
      <c r="KJ31" s="81"/>
      <c r="KK31" s="81"/>
      <c r="KL31" s="81"/>
      <c r="KM31" s="81"/>
      <c r="KN31" s="82"/>
      <c r="KO31" s="80">
        <f>データ!DM7</f>
        <v>169.9</v>
      </c>
      <c r="KP31" s="81"/>
      <c r="KQ31" s="81"/>
      <c r="KR31" s="81"/>
      <c r="KS31" s="81"/>
      <c r="KT31" s="81"/>
      <c r="KU31" s="81"/>
      <c r="KV31" s="81"/>
      <c r="KW31" s="81"/>
      <c r="KX31" s="81"/>
      <c r="KY31" s="81"/>
      <c r="KZ31" s="81"/>
      <c r="LA31" s="81"/>
      <c r="LB31" s="81"/>
      <c r="LC31" s="81"/>
      <c r="LD31" s="81"/>
      <c r="LE31" s="81"/>
      <c r="LF31" s="81"/>
      <c r="LG31" s="82"/>
      <c r="LH31" s="80">
        <f>データ!DN7</f>
        <v>170.3</v>
      </c>
      <c r="LI31" s="81"/>
      <c r="LJ31" s="81"/>
      <c r="LK31" s="81"/>
      <c r="LL31" s="81"/>
      <c r="LM31" s="81"/>
      <c r="LN31" s="81"/>
      <c r="LO31" s="81"/>
      <c r="LP31" s="81"/>
      <c r="LQ31" s="81"/>
      <c r="LR31" s="81"/>
      <c r="LS31" s="81"/>
      <c r="LT31" s="81"/>
      <c r="LU31" s="81"/>
      <c r="LV31" s="81"/>
      <c r="LW31" s="81"/>
      <c r="LX31" s="81"/>
      <c r="LY31" s="81"/>
      <c r="LZ31" s="82"/>
      <c r="MA31" s="80">
        <f>データ!DO7</f>
        <v>178.5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35</v>
      </c>
      <c r="EM52" s="110"/>
      <c r="EN52" s="110"/>
      <c r="EO52" s="110"/>
      <c r="EP52" s="110"/>
      <c r="EQ52" s="110"/>
      <c r="ER52" s="110"/>
      <c r="ES52" s="110"/>
      <c r="ET52" s="110"/>
      <c r="EU52" s="110"/>
      <c r="EV52" s="110"/>
      <c r="EW52" s="110"/>
      <c r="EX52" s="110"/>
      <c r="EY52" s="110"/>
      <c r="EZ52" s="110"/>
      <c r="FA52" s="110"/>
      <c r="FB52" s="110"/>
      <c r="FC52" s="110"/>
      <c r="FD52" s="110"/>
      <c r="FE52" s="110">
        <f>データ!BG7</f>
        <v>28</v>
      </c>
      <c r="FF52" s="110"/>
      <c r="FG52" s="110"/>
      <c r="FH52" s="110"/>
      <c r="FI52" s="110"/>
      <c r="FJ52" s="110"/>
      <c r="FK52" s="110"/>
      <c r="FL52" s="110"/>
      <c r="FM52" s="110"/>
      <c r="FN52" s="110"/>
      <c r="FO52" s="110"/>
      <c r="FP52" s="110"/>
      <c r="FQ52" s="110"/>
      <c r="FR52" s="110"/>
      <c r="FS52" s="110"/>
      <c r="FT52" s="110"/>
      <c r="FU52" s="110"/>
      <c r="FV52" s="110"/>
      <c r="FW52" s="110"/>
      <c r="FX52" s="110">
        <f>データ!BH7</f>
        <v>32.9</v>
      </c>
      <c r="FY52" s="110"/>
      <c r="FZ52" s="110"/>
      <c r="GA52" s="110"/>
      <c r="GB52" s="110"/>
      <c r="GC52" s="110"/>
      <c r="GD52" s="110"/>
      <c r="GE52" s="110"/>
      <c r="GF52" s="110"/>
      <c r="GG52" s="110"/>
      <c r="GH52" s="110"/>
      <c r="GI52" s="110"/>
      <c r="GJ52" s="110"/>
      <c r="GK52" s="110"/>
      <c r="GL52" s="110"/>
      <c r="GM52" s="110"/>
      <c r="GN52" s="110"/>
      <c r="GO52" s="110"/>
      <c r="GP52" s="110"/>
      <c r="GQ52" s="110">
        <f>データ!BI7</f>
        <v>37.4</v>
      </c>
      <c r="GR52" s="110"/>
      <c r="GS52" s="110"/>
      <c r="GT52" s="110"/>
      <c r="GU52" s="110"/>
      <c r="GV52" s="110"/>
      <c r="GW52" s="110"/>
      <c r="GX52" s="110"/>
      <c r="GY52" s="110"/>
      <c r="GZ52" s="110"/>
      <c r="HA52" s="110"/>
      <c r="HB52" s="110"/>
      <c r="HC52" s="110"/>
      <c r="HD52" s="110"/>
      <c r="HE52" s="110"/>
      <c r="HF52" s="110"/>
      <c r="HG52" s="110"/>
      <c r="HH52" s="110"/>
      <c r="HI52" s="110"/>
      <c r="HJ52" s="110">
        <f>データ!BJ7</f>
        <v>35.5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10490</v>
      </c>
      <c r="JD52" s="109"/>
      <c r="JE52" s="109"/>
      <c r="JF52" s="109"/>
      <c r="JG52" s="109"/>
      <c r="JH52" s="109"/>
      <c r="JI52" s="109"/>
      <c r="JJ52" s="109"/>
      <c r="JK52" s="109"/>
      <c r="JL52" s="109"/>
      <c r="JM52" s="109"/>
      <c r="JN52" s="109"/>
      <c r="JO52" s="109"/>
      <c r="JP52" s="109"/>
      <c r="JQ52" s="109"/>
      <c r="JR52" s="109"/>
      <c r="JS52" s="109"/>
      <c r="JT52" s="109"/>
      <c r="JU52" s="109"/>
      <c r="JV52" s="109">
        <f>データ!BR7</f>
        <v>8679</v>
      </c>
      <c r="JW52" s="109"/>
      <c r="JX52" s="109"/>
      <c r="JY52" s="109"/>
      <c r="JZ52" s="109"/>
      <c r="KA52" s="109"/>
      <c r="KB52" s="109"/>
      <c r="KC52" s="109"/>
      <c r="KD52" s="109"/>
      <c r="KE52" s="109"/>
      <c r="KF52" s="109"/>
      <c r="KG52" s="109"/>
      <c r="KH52" s="109"/>
      <c r="KI52" s="109"/>
      <c r="KJ52" s="109"/>
      <c r="KK52" s="109"/>
      <c r="KL52" s="109"/>
      <c r="KM52" s="109"/>
      <c r="KN52" s="109"/>
      <c r="KO52" s="109">
        <f>データ!BS7</f>
        <v>10676</v>
      </c>
      <c r="KP52" s="109"/>
      <c r="KQ52" s="109"/>
      <c r="KR52" s="109"/>
      <c r="KS52" s="109"/>
      <c r="KT52" s="109"/>
      <c r="KU52" s="109"/>
      <c r="KV52" s="109"/>
      <c r="KW52" s="109"/>
      <c r="KX52" s="109"/>
      <c r="KY52" s="109"/>
      <c r="KZ52" s="109"/>
      <c r="LA52" s="109"/>
      <c r="LB52" s="109"/>
      <c r="LC52" s="109"/>
      <c r="LD52" s="109"/>
      <c r="LE52" s="109"/>
      <c r="LF52" s="109"/>
      <c r="LG52" s="109"/>
      <c r="LH52" s="109">
        <f>データ!BT7</f>
        <v>14160</v>
      </c>
      <c r="LI52" s="109"/>
      <c r="LJ52" s="109"/>
      <c r="LK52" s="109"/>
      <c r="LL52" s="109"/>
      <c r="LM52" s="109"/>
      <c r="LN52" s="109"/>
      <c r="LO52" s="109"/>
      <c r="LP52" s="109"/>
      <c r="LQ52" s="109"/>
      <c r="LR52" s="109"/>
      <c r="LS52" s="109"/>
      <c r="LT52" s="109"/>
      <c r="LU52" s="109"/>
      <c r="LV52" s="109"/>
      <c r="LW52" s="109"/>
      <c r="LX52" s="109"/>
      <c r="LY52" s="109"/>
      <c r="LZ52" s="109"/>
      <c r="MA52" s="109">
        <f>データ!BU7</f>
        <v>12337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113832</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25000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TA99AQvEmutdoljWRGjjBDCL+H2QbIH4DIpRnZ1eTH6VTyY9Ix9/EahAag/VNxef/w1/pszIsMSnThfqfhf+NA==" saltValue="Xlrwd/fc9T/SUQiHYGDpR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101</v>
      </c>
      <c r="AM5" s="59" t="s">
        <v>111</v>
      </c>
      <c r="AN5" s="59" t="s">
        <v>112</v>
      </c>
      <c r="AO5" s="59" t="s">
        <v>104</v>
      </c>
      <c r="AP5" s="59" t="s">
        <v>105</v>
      </c>
      <c r="AQ5" s="59" t="s">
        <v>106</v>
      </c>
      <c r="AR5" s="59" t="s">
        <v>107</v>
      </c>
      <c r="AS5" s="59" t="s">
        <v>108</v>
      </c>
      <c r="AT5" s="59" t="s">
        <v>109</v>
      </c>
      <c r="AU5" s="59" t="s">
        <v>99</v>
      </c>
      <c r="AV5" s="59" t="s">
        <v>110</v>
      </c>
      <c r="AW5" s="59" t="s">
        <v>101</v>
      </c>
      <c r="AX5" s="59" t="s">
        <v>111</v>
      </c>
      <c r="AY5" s="59" t="s">
        <v>113</v>
      </c>
      <c r="AZ5" s="59" t="s">
        <v>104</v>
      </c>
      <c r="BA5" s="59" t="s">
        <v>105</v>
      </c>
      <c r="BB5" s="59" t="s">
        <v>106</v>
      </c>
      <c r="BC5" s="59" t="s">
        <v>107</v>
      </c>
      <c r="BD5" s="59" t="s">
        <v>108</v>
      </c>
      <c r="BE5" s="59" t="s">
        <v>109</v>
      </c>
      <c r="BF5" s="59" t="s">
        <v>99</v>
      </c>
      <c r="BG5" s="59" t="s">
        <v>100</v>
      </c>
      <c r="BH5" s="59" t="s">
        <v>114</v>
      </c>
      <c r="BI5" s="59" t="s">
        <v>111</v>
      </c>
      <c r="BJ5" s="59" t="s">
        <v>113</v>
      </c>
      <c r="BK5" s="59" t="s">
        <v>104</v>
      </c>
      <c r="BL5" s="59" t="s">
        <v>105</v>
      </c>
      <c r="BM5" s="59" t="s">
        <v>106</v>
      </c>
      <c r="BN5" s="59" t="s">
        <v>107</v>
      </c>
      <c r="BO5" s="59" t="s">
        <v>108</v>
      </c>
      <c r="BP5" s="59" t="s">
        <v>109</v>
      </c>
      <c r="BQ5" s="59" t="s">
        <v>99</v>
      </c>
      <c r="BR5" s="59" t="s">
        <v>115</v>
      </c>
      <c r="BS5" s="59" t="s">
        <v>114</v>
      </c>
      <c r="BT5" s="59" t="s">
        <v>102</v>
      </c>
      <c r="BU5" s="59" t="s">
        <v>113</v>
      </c>
      <c r="BV5" s="59" t="s">
        <v>104</v>
      </c>
      <c r="BW5" s="59" t="s">
        <v>105</v>
      </c>
      <c r="BX5" s="59" t="s">
        <v>106</v>
      </c>
      <c r="BY5" s="59" t="s">
        <v>107</v>
      </c>
      <c r="BZ5" s="59" t="s">
        <v>108</v>
      </c>
      <c r="CA5" s="59" t="s">
        <v>109</v>
      </c>
      <c r="CB5" s="59" t="s">
        <v>116</v>
      </c>
      <c r="CC5" s="59" t="s">
        <v>100</v>
      </c>
      <c r="CD5" s="59" t="s">
        <v>114</v>
      </c>
      <c r="CE5" s="59" t="s">
        <v>111</v>
      </c>
      <c r="CF5" s="59" t="s">
        <v>112</v>
      </c>
      <c r="CG5" s="59" t="s">
        <v>104</v>
      </c>
      <c r="CH5" s="59" t="s">
        <v>105</v>
      </c>
      <c r="CI5" s="59" t="s">
        <v>106</v>
      </c>
      <c r="CJ5" s="59" t="s">
        <v>107</v>
      </c>
      <c r="CK5" s="59" t="s">
        <v>108</v>
      </c>
      <c r="CL5" s="59" t="s">
        <v>109</v>
      </c>
      <c r="CM5" s="151"/>
      <c r="CN5" s="151"/>
      <c r="CO5" s="59" t="s">
        <v>99</v>
      </c>
      <c r="CP5" s="59" t="s">
        <v>117</v>
      </c>
      <c r="CQ5" s="59" t="s">
        <v>118</v>
      </c>
      <c r="CR5" s="59" t="s">
        <v>111</v>
      </c>
      <c r="CS5" s="59" t="s">
        <v>113</v>
      </c>
      <c r="CT5" s="59" t="s">
        <v>104</v>
      </c>
      <c r="CU5" s="59" t="s">
        <v>105</v>
      </c>
      <c r="CV5" s="59" t="s">
        <v>106</v>
      </c>
      <c r="CW5" s="59" t="s">
        <v>107</v>
      </c>
      <c r="CX5" s="59" t="s">
        <v>108</v>
      </c>
      <c r="CY5" s="59" t="s">
        <v>109</v>
      </c>
      <c r="CZ5" s="59" t="s">
        <v>99</v>
      </c>
      <c r="DA5" s="59" t="s">
        <v>117</v>
      </c>
      <c r="DB5" s="59" t="s">
        <v>114</v>
      </c>
      <c r="DC5" s="59" t="s">
        <v>111</v>
      </c>
      <c r="DD5" s="59" t="s">
        <v>119</v>
      </c>
      <c r="DE5" s="59" t="s">
        <v>104</v>
      </c>
      <c r="DF5" s="59" t="s">
        <v>105</v>
      </c>
      <c r="DG5" s="59" t="s">
        <v>106</v>
      </c>
      <c r="DH5" s="59" t="s">
        <v>107</v>
      </c>
      <c r="DI5" s="59" t="s">
        <v>108</v>
      </c>
      <c r="DJ5" s="59" t="s">
        <v>44</v>
      </c>
      <c r="DK5" s="59" t="s">
        <v>99</v>
      </c>
      <c r="DL5" s="59" t="s">
        <v>100</v>
      </c>
      <c r="DM5" s="59" t="s">
        <v>114</v>
      </c>
      <c r="DN5" s="59" t="s">
        <v>111</v>
      </c>
      <c r="DO5" s="59" t="s">
        <v>113</v>
      </c>
      <c r="DP5" s="59" t="s">
        <v>104</v>
      </c>
      <c r="DQ5" s="59" t="s">
        <v>105</v>
      </c>
      <c r="DR5" s="59" t="s">
        <v>106</v>
      </c>
      <c r="DS5" s="59" t="s">
        <v>107</v>
      </c>
      <c r="DT5" s="59" t="s">
        <v>108</v>
      </c>
      <c r="DU5" s="59" t="s">
        <v>109</v>
      </c>
    </row>
    <row r="6" spans="1:125" s="66" customFormat="1" x14ac:dyDescent="0.15">
      <c r="A6" s="49" t="s">
        <v>120</v>
      </c>
      <c r="B6" s="60">
        <f>B8</f>
        <v>2017</v>
      </c>
      <c r="C6" s="60">
        <f t="shared" ref="C6:X6" si="1">C8</f>
        <v>232271</v>
      </c>
      <c r="D6" s="60">
        <f t="shared" si="1"/>
        <v>47</v>
      </c>
      <c r="E6" s="60">
        <f t="shared" si="1"/>
        <v>14</v>
      </c>
      <c r="F6" s="60">
        <f t="shared" si="1"/>
        <v>0</v>
      </c>
      <c r="G6" s="60">
        <f t="shared" si="1"/>
        <v>1</v>
      </c>
      <c r="H6" s="60" t="str">
        <f>SUBSTITUTE(H8,"　","")</f>
        <v>愛知県高浜市</v>
      </c>
      <c r="I6" s="60" t="str">
        <f t="shared" si="1"/>
        <v>高浜市三高駅西駐車場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22</v>
      </c>
      <c r="S6" s="62" t="str">
        <f t="shared" si="1"/>
        <v>駅</v>
      </c>
      <c r="T6" s="62" t="str">
        <f t="shared" si="1"/>
        <v>無</v>
      </c>
      <c r="U6" s="63">
        <f t="shared" si="1"/>
        <v>4149</v>
      </c>
      <c r="V6" s="63">
        <f t="shared" si="1"/>
        <v>219</v>
      </c>
      <c r="W6" s="63">
        <f t="shared" si="1"/>
        <v>120</v>
      </c>
      <c r="X6" s="62" t="str">
        <f t="shared" si="1"/>
        <v>代行制</v>
      </c>
      <c r="Y6" s="64">
        <f>IF(Y8="-",NA(),Y8)</f>
        <v>154</v>
      </c>
      <c r="Z6" s="64">
        <f t="shared" ref="Z6:AH6" si="2">IF(Z8="-",NA(),Z8)</f>
        <v>139</v>
      </c>
      <c r="AA6" s="64">
        <f t="shared" si="2"/>
        <v>149.19999999999999</v>
      </c>
      <c r="AB6" s="64">
        <f t="shared" si="2"/>
        <v>168.3</v>
      </c>
      <c r="AC6" s="64">
        <f t="shared" si="2"/>
        <v>155</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35</v>
      </c>
      <c r="BG6" s="64">
        <f t="shared" ref="BG6:BO6" si="5">IF(BG8="-",NA(),BG8)</f>
        <v>28</v>
      </c>
      <c r="BH6" s="64">
        <f t="shared" si="5"/>
        <v>32.9</v>
      </c>
      <c r="BI6" s="64">
        <f t="shared" si="5"/>
        <v>37.4</v>
      </c>
      <c r="BJ6" s="64">
        <f t="shared" si="5"/>
        <v>35.5</v>
      </c>
      <c r="BK6" s="64">
        <f t="shared" si="5"/>
        <v>28.1</v>
      </c>
      <c r="BL6" s="64">
        <f t="shared" si="5"/>
        <v>33.6</v>
      </c>
      <c r="BM6" s="64">
        <f t="shared" si="5"/>
        <v>33.200000000000003</v>
      </c>
      <c r="BN6" s="64">
        <f t="shared" si="5"/>
        <v>29.6</v>
      </c>
      <c r="BO6" s="64">
        <f t="shared" si="5"/>
        <v>29.2</v>
      </c>
      <c r="BP6" s="61" t="str">
        <f>IF(BP8="-","",IF(BP8="-","【-】","【"&amp;SUBSTITUTE(TEXT(BP8,"#,##0.0"),"-","△")&amp;"】"))</f>
        <v>【26.4】</v>
      </c>
      <c r="BQ6" s="65">
        <f>IF(BQ8="-",NA(),BQ8)</f>
        <v>10490</v>
      </c>
      <c r="BR6" s="65">
        <f t="shared" ref="BR6:BZ6" si="6">IF(BR8="-",NA(),BR8)</f>
        <v>8679</v>
      </c>
      <c r="BS6" s="65">
        <f t="shared" si="6"/>
        <v>10676</v>
      </c>
      <c r="BT6" s="65">
        <f t="shared" si="6"/>
        <v>14160</v>
      </c>
      <c r="BU6" s="65">
        <f t="shared" si="6"/>
        <v>12337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121</v>
      </c>
      <c r="CM6" s="63">
        <f t="shared" ref="CM6:CN6" si="7">CM8</f>
        <v>113832</v>
      </c>
      <c r="CN6" s="63">
        <f t="shared" si="7"/>
        <v>25000</v>
      </c>
      <c r="CO6" s="64"/>
      <c r="CP6" s="64"/>
      <c r="CQ6" s="64"/>
      <c r="CR6" s="64"/>
      <c r="CS6" s="64"/>
      <c r="CT6" s="64"/>
      <c r="CU6" s="64"/>
      <c r="CV6" s="64"/>
      <c r="CW6" s="64"/>
      <c r="CX6" s="64"/>
      <c r="CY6" s="61" t="s">
        <v>122</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157.30000000000001</v>
      </c>
      <c r="DL6" s="64">
        <f t="shared" ref="DL6:DT6" si="9">IF(DL8="-",NA(),DL8)</f>
        <v>158.4</v>
      </c>
      <c r="DM6" s="64">
        <f t="shared" si="9"/>
        <v>169.9</v>
      </c>
      <c r="DN6" s="64">
        <f t="shared" si="9"/>
        <v>170.3</v>
      </c>
      <c r="DO6" s="64">
        <f t="shared" si="9"/>
        <v>178.5</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123</v>
      </c>
      <c r="B7" s="60">
        <f t="shared" ref="B7:X7" si="10">B8</f>
        <v>2017</v>
      </c>
      <c r="C7" s="60">
        <f t="shared" si="10"/>
        <v>232271</v>
      </c>
      <c r="D7" s="60">
        <f t="shared" si="10"/>
        <v>47</v>
      </c>
      <c r="E7" s="60">
        <f t="shared" si="10"/>
        <v>14</v>
      </c>
      <c r="F7" s="60">
        <f t="shared" si="10"/>
        <v>0</v>
      </c>
      <c r="G7" s="60">
        <f t="shared" si="10"/>
        <v>1</v>
      </c>
      <c r="H7" s="60" t="str">
        <f t="shared" si="10"/>
        <v>愛知県　高浜市</v>
      </c>
      <c r="I7" s="60" t="str">
        <f t="shared" si="10"/>
        <v>高浜市三高駅西駐車場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22</v>
      </c>
      <c r="S7" s="62" t="str">
        <f t="shared" si="10"/>
        <v>駅</v>
      </c>
      <c r="T7" s="62" t="str">
        <f t="shared" si="10"/>
        <v>無</v>
      </c>
      <c r="U7" s="63">
        <f t="shared" si="10"/>
        <v>4149</v>
      </c>
      <c r="V7" s="63">
        <f t="shared" si="10"/>
        <v>219</v>
      </c>
      <c r="W7" s="63">
        <f t="shared" si="10"/>
        <v>120</v>
      </c>
      <c r="X7" s="62" t="str">
        <f t="shared" si="10"/>
        <v>代行制</v>
      </c>
      <c r="Y7" s="64">
        <f>Y8</f>
        <v>154</v>
      </c>
      <c r="Z7" s="64">
        <f t="shared" ref="Z7:AH7" si="11">Z8</f>
        <v>139</v>
      </c>
      <c r="AA7" s="64">
        <f t="shared" si="11"/>
        <v>149.19999999999999</v>
      </c>
      <c r="AB7" s="64">
        <f t="shared" si="11"/>
        <v>168.3</v>
      </c>
      <c r="AC7" s="64">
        <f t="shared" si="11"/>
        <v>155</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35</v>
      </c>
      <c r="BG7" s="64">
        <f t="shared" ref="BG7:BO7" si="14">BG8</f>
        <v>28</v>
      </c>
      <c r="BH7" s="64">
        <f t="shared" si="14"/>
        <v>32.9</v>
      </c>
      <c r="BI7" s="64">
        <f t="shared" si="14"/>
        <v>37.4</v>
      </c>
      <c r="BJ7" s="64">
        <f t="shared" si="14"/>
        <v>35.5</v>
      </c>
      <c r="BK7" s="64">
        <f t="shared" si="14"/>
        <v>28.1</v>
      </c>
      <c r="BL7" s="64">
        <f t="shared" si="14"/>
        <v>33.6</v>
      </c>
      <c r="BM7" s="64">
        <f t="shared" si="14"/>
        <v>33.200000000000003</v>
      </c>
      <c r="BN7" s="64">
        <f t="shared" si="14"/>
        <v>29.6</v>
      </c>
      <c r="BO7" s="64">
        <f t="shared" si="14"/>
        <v>29.2</v>
      </c>
      <c r="BP7" s="61"/>
      <c r="BQ7" s="65">
        <f>BQ8</f>
        <v>10490</v>
      </c>
      <c r="BR7" s="65">
        <f t="shared" ref="BR7:BZ7" si="15">BR8</f>
        <v>8679</v>
      </c>
      <c r="BS7" s="65">
        <f t="shared" si="15"/>
        <v>10676</v>
      </c>
      <c r="BT7" s="65">
        <f t="shared" si="15"/>
        <v>14160</v>
      </c>
      <c r="BU7" s="65">
        <f t="shared" si="15"/>
        <v>12337</v>
      </c>
      <c r="BV7" s="65">
        <f t="shared" si="15"/>
        <v>39173</v>
      </c>
      <c r="BW7" s="65">
        <f t="shared" si="15"/>
        <v>44860</v>
      </c>
      <c r="BX7" s="65">
        <f t="shared" si="15"/>
        <v>37496</v>
      </c>
      <c r="BY7" s="65">
        <f t="shared" si="15"/>
        <v>31888</v>
      </c>
      <c r="BZ7" s="65">
        <f t="shared" si="15"/>
        <v>13314</v>
      </c>
      <c r="CA7" s="63"/>
      <c r="CB7" s="64" t="s">
        <v>124</v>
      </c>
      <c r="CC7" s="64" t="s">
        <v>124</v>
      </c>
      <c r="CD7" s="64" t="s">
        <v>124</v>
      </c>
      <c r="CE7" s="64" t="s">
        <v>124</v>
      </c>
      <c r="CF7" s="64" t="s">
        <v>124</v>
      </c>
      <c r="CG7" s="64" t="s">
        <v>124</v>
      </c>
      <c r="CH7" s="64" t="s">
        <v>124</v>
      </c>
      <c r="CI7" s="64" t="s">
        <v>124</v>
      </c>
      <c r="CJ7" s="64" t="s">
        <v>124</v>
      </c>
      <c r="CK7" s="64" t="s">
        <v>121</v>
      </c>
      <c r="CL7" s="61"/>
      <c r="CM7" s="63">
        <f>CM8</f>
        <v>113832</v>
      </c>
      <c r="CN7" s="63">
        <f>CN8</f>
        <v>25000</v>
      </c>
      <c r="CO7" s="64" t="s">
        <v>124</v>
      </c>
      <c r="CP7" s="64" t="s">
        <v>124</v>
      </c>
      <c r="CQ7" s="64" t="s">
        <v>124</v>
      </c>
      <c r="CR7" s="64" t="s">
        <v>124</v>
      </c>
      <c r="CS7" s="64" t="s">
        <v>124</v>
      </c>
      <c r="CT7" s="64" t="s">
        <v>124</v>
      </c>
      <c r="CU7" s="64" t="s">
        <v>124</v>
      </c>
      <c r="CV7" s="64" t="s">
        <v>124</v>
      </c>
      <c r="CW7" s="64" t="s">
        <v>124</v>
      </c>
      <c r="CX7" s="64" t="s">
        <v>121</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157.30000000000001</v>
      </c>
      <c r="DL7" s="64">
        <f t="shared" ref="DL7:DT7" si="17">DL8</f>
        <v>158.4</v>
      </c>
      <c r="DM7" s="64">
        <f t="shared" si="17"/>
        <v>169.9</v>
      </c>
      <c r="DN7" s="64">
        <f t="shared" si="17"/>
        <v>170.3</v>
      </c>
      <c r="DO7" s="64">
        <f t="shared" si="17"/>
        <v>178.5</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232271</v>
      </c>
      <c r="D8" s="67">
        <v>47</v>
      </c>
      <c r="E8" s="67">
        <v>14</v>
      </c>
      <c r="F8" s="67">
        <v>0</v>
      </c>
      <c r="G8" s="67">
        <v>1</v>
      </c>
      <c r="H8" s="67" t="s">
        <v>125</v>
      </c>
      <c r="I8" s="67" t="s">
        <v>126</v>
      </c>
      <c r="J8" s="67" t="s">
        <v>127</v>
      </c>
      <c r="K8" s="67" t="s">
        <v>128</v>
      </c>
      <c r="L8" s="67" t="s">
        <v>129</v>
      </c>
      <c r="M8" s="67" t="s">
        <v>130</v>
      </c>
      <c r="N8" s="67" t="s">
        <v>131</v>
      </c>
      <c r="O8" s="68" t="s">
        <v>132</v>
      </c>
      <c r="P8" s="69" t="s">
        <v>133</v>
      </c>
      <c r="Q8" s="69" t="s">
        <v>134</v>
      </c>
      <c r="R8" s="70">
        <v>22</v>
      </c>
      <c r="S8" s="69" t="s">
        <v>135</v>
      </c>
      <c r="T8" s="69" t="s">
        <v>136</v>
      </c>
      <c r="U8" s="70">
        <v>4149</v>
      </c>
      <c r="V8" s="70">
        <v>219</v>
      </c>
      <c r="W8" s="70">
        <v>120</v>
      </c>
      <c r="X8" s="69" t="s">
        <v>137</v>
      </c>
      <c r="Y8" s="71">
        <v>154</v>
      </c>
      <c r="Z8" s="71">
        <v>139</v>
      </c>
      <c r="AA8" s="71">
        <v>149.19999999999999</v>
      </c>
      <c r="AB8" s="71">
        <v>168.3</v>
      </c>
      <c r="AC8" s="71">
        <v>155</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35</v>
      </c>
      <c r="BG8" s="71">
        <v>28</v>
      </c>
      <c r="BH8" s="71">
        <v>32.9</v>
      </c>
      <c r="BI8" s="71">
        <v>37.4</v>
      </c>
      <c r="BJ8" s="71">
        <v>35.5</v>
      </c>
      <c r="BK8" s="71">
        <v>28.1</v>
      </c>
      <c r="BL8" s="71">
        <v>33.6</v>
      </c>
      <c r="BM8" s="71">
        <v>33.200000000000003</v>
      </c>
      <c r="BN8" s="71">
        <v>29.6</v>
      </c>
      <c r="BO8" s="71">
        <v>29.2</v>
      </c>
      <c r="BP8" s="68">
        <v>26.4</v>
      </c>
      <c r="BQ8" s="72">
        <v>10490</v>
      </c>
      <c r="BR8" s="72">
        <v>8679</v>
      </c>
      <c r="BS8" s="72">
        <v>10676</v>
      </c>
      <c r="BT8" s="73">
        <v>14160</v>
      </c>
      <c r="BU8" s="73">
        <v>12337</v>
      </c>
      <c r="BV8" s="72">
        <v>39173</v>
      </c>
      <c r="BW8" s="72">
        <v>44860</v>
      </c>
      <c r="BX8" s="72">
        <v>37496</v>
      </c>
      <c r="BY8" s="72">
        <v>31888</v>
      </c>
      <c r="BZ8" s="72">
        <v>13314</v>
      </c>
      <c r="CA8" s="70">
        <v>15069</v>
      </c>
      <c r="CB8" s="71" t="s">
        <v>129</v>
      </c>
      <c r="CC8" s="71" t="s">
        <v>129</v>
      </c>
      <c r="CD8" s="71" t="s">
        <v>129</v>
      </c>
      <c r="CE8" s="71" t="s">
        <v>129</v>
      </c>
      <c r="CF8" s="71" t="s">
        <v>129</v>
      </c>
      <c r="CG8" s="71" t="s">
        <v>129</v>
      </c>
      <c r="CH8" s="71" t="s">
        <v>129</v>
      </c>
      <c r="CI8" s="71" t="s">
        <v>129</v>
      </c>
      <c r="CJ8" s="71" t="s">
        <v>129</v>
      </c>
      <c r="CK8" s="71" t="s">
        <v>129</v>
      </c>
      <c r="CL8" s="68" t="s">
        <v>129</v>
      </c>
      <c r="CM8" s="70">
        <v>113832</v>
      </c>
      <c r="CN8" s="70">
        <v>25000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328.3</v>
      </c>
      <c r="DF8" s="71">
        <v>254</v>
      </c>
      <c r="DG8" s="71">
        <v>280</v>
      </c>
      <c r="DH8" s="71">
        <v>239.6</v>
      </c>
      <c r="DI8" s="71">
        <v>224.1</v>
      </c>
      <c r="DJ8" s="68">
        <v>120.3</v>
      </c>
      <c r="DK8" s="71">
        <v>157.30000000000001</v>
      </c>
      <c r="DL8" s="71">
        <v>158.4</v>
      </c>
      <c r="DM8" s="71">
        <v>169.9</v>
      </c>
      <c r="DN8" s="71">
        <v>170.3</v>
      </c>
      <c r="DO8" s="71">
        <v>178.5</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2019-01-25T05:02:15Z</cp:lastPrinted>
  <dcterms:created xsi:type="dcterms:W3CDTF">2018-12-07T10:31:33Z</dcterms:created>
  <dcterms:modified xsi:type="dcterms:W3CDTF">2019-02-14T01:35:01Z</dcterms:modified>
  <cp:category/>
</cp:coreProperties>
</file>