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workbookProtection workbookAlgorithmName="SHA-512" workbookHashValue="7gN1Ne0vWxf8oGimC8fjG2CeVU137V8hhI6WrqleT5v4KCsVZxSlZvKbh6ulNY4Hu3wPCTjTrwkCx8KgFI03DA==" workbookSaltValue="GezSBZCyorTb4xzjUzurA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<sst xmlns="http://schemas.openxmlformats.org/spreadsheetml/2006/main" count="232" uniqueCount="120">
  <si>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</si>
  <si>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</si>
  <si>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</si>
  <si>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</si>
  <si>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</si>
  <si>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</si>
  <si>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</si>
  <si>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</si>
  <si>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</si>
  <si>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</si>
  <si>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</si>
  <si>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</si>
  <si>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</si>
  <si>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</si>
  <si>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</si>
  <si>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</si>
  <si>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</si>
  <si>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</si>
  <si>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</si>
  <si>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</si>
  <si>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</si>
  <si>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</si>
  <si>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</si>
  <si>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</si>
  <si>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</si>
  <si>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</si>
  <si>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</si>
  <si>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</si>
  <si>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</si>
  <si>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</si>
  <si>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</si>
  <si>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</si>
  <si>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</si>
  <si>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</si>
  <si>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</si>
  <si>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</si>
  <si>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</si>
  <si>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</si>
  <si>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</si>
  <si>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</si>
  <si>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</si>
  <si>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</si>
  <si>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</si>
  <si>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</si>
  <si>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</si>
  <si>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</si>
  <si>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</si>
  <si>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</si>
  <si>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</si>
  <si>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</si>
  <si>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</si>
  <si>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</si>
  <si>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</si>
  <si>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</si>
  <si>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</si>
  <si>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</si>
  <si>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</si>
  <si>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</si>
  <si>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</si>
  <si>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</si>
  <si>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</si>
  <si>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</si>
  <si>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</si>
  <si>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</si>
  <si>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</si>
  <si>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</si>
  <si>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</si>
  <si>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</si>
  <si>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</si>
  <si>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</si>
  <si>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</si>
  <si>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</si>
  <si>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</si>
  <si>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</si>
  <si>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</si>
  <si>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</si>
  <si>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</si>
  <si>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</si>
  <si>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</si>
  <si>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</si>
  <si>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</si>
  <si>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</si>
  <si>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</si>
  <si>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</si>
  <si>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</si>
  <si>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</si>
  <si>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</si>
  <si>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</si>
  <si>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</si>
  <si>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</si>
  <si>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</si>
  <si>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</si>
  <si>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</si>
  <si>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</si>
  <si>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</si>
  <si>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</si>
  <si>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</si>
  <si>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</si>
  <si>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</si>
  <si>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</si>
  <si>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</si>
  <si>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</si>
  <si>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</si>
  <si>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</si>
  <si>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</si>
  <si>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</si>
  <si>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</si>
  <si>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</si>
  <si>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</si>
  <si>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</si>
  <si>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</si>
  <si>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</si>
  <si>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</si>
  <si>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</si>
  <si>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</si>
  <si>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</si>
  <si>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</si>
  <si>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①有形固定資産減価償却率及び②管路経年化率については類似団体の平均値を上回っており、他市に比べて老朽化が進んでいるといえる。
③管路更新率は、前年度は類似団体平均値を下回ったが、H29年度については、公共下水道</t>
    </r>
    <r>
      <rPr>
        <sz val="11"/>
        <rFont val="ＭＳ ゴシック"/>
        <family val="3"/>
        <charset val="128"/>
      </rPr>
      <t>工事に伴う水道管の布設替え工事件数の</t>
    </r>
    <r>
      <rPr>
        <sz val="11"/>
        <color theme="1"/>
        <rFont val="ＭＳ ゴシック"/>
        <family val="3"/>
        <charset val="128"/>
      </rPr>
      <t>増加等により管路更新率が上がり、類似団体平均値の2倍以上となった。基幹管路及び基幹管路以外の配水管については、事業計画に沿って着実に工事を実施しているところであり、今後も③管路更新率を向上し、①有形固定資産減価償却率及び②管路経年化率の低下に努める。</t>
    </r>
    <rPh sb="26" eb="28">
      <t>ルイジ</t>
    </rPh>
    <rPh sb="28" eb="30">
      <t>ダンタイ</t>
    </rPh>
    <rPh sb="71" eb="74">
      <t>ゼンネンド</t>
    </rPh>
    <rPh sb="75" eb="77">
      <t>ルイジ</t>
    </rPh>
    <rPh sb="77" eb="79">
      <t>ダンタイ</t>
    </rPh>
    <rPh sb="79" eb="81">
      <t>ヘイキン</t>
    </rPh>
    <rPh sb="81" eb="82">
      <t>アタイ</t>
    </rPh>
    <rPh sb="83" eb="85">
      <t>シタマワ</t>
    </rPh>
    <rPh sb="92" eb="94">
      <t>ネンド</t>
    </rPh>
    <rPh sb="100" eb="102">
      <t>コウキョウ</t>
    </rPh>
    <rPh sb="102" eb="105">
      <t>ゲスイドウ</t>
    </rPh>
    <rPh sb="105" eb="107">
      <t>コウジ</t>
    </rPh>
    <rPh sb="110" eb="113">
      <t>スイドウカン</t>
    </rPh>
    <rPh sb="114" eb="117">
      <t>フセツガ</t>
    </rPh>
    <rPh sb="118" eb="120">
      <t>コウジ</t>
    </rPh>
    <rPh sb="120" eb="122">
      <t>ケンスウ</t>
    </rPh>
    <rPh sb="123" eb="125">
      <t>ゾウカ</t>
    </rPh>
    <rPh sb="125" eb="126">
      <t>トウ</t>
    </rPh>
    <rPh sb="129" eb="131">
      <t>カンロ</t>
    </rPh>
    <rPh sb="131" eb="133">
      <t>コウシン</t>
    </rPh>
    <rPh sb="133" eb="134">
      <t>リツ</t>
    </rPh>
    <rPh sb="135" eb="136">
      <t>ウエ</t>
    </rPh>
    <rPh sb="139" eb="141">
      <t>ルイジ</t>
    </rPh>
    <rPh sb="141" eb="143">
      <t>ダンタイ</t>
    </rPh>
    <rPh sb="143" eb="145">
      <t>ヘイキン</t>
    </rPh>
    <rPh sb="145" eb="146">
      <t>アタイ</t>
    </rPh>
    <rPh sb="148" eb="149">
      <t>バイ</t>
    </rPh>
    <rPh sb="149" eb="151">
      <t>イジョウ</t>
    </rPh>
    <rPh sb="156" eb="158">
      <t>キカン</t>
    </rPh>
    <rPh sb="158" eb="160">
      <t>カンロ</t>
    </rPh>
    <rPh sb="160" eb="161">
      <t>オヨ</t>
    </rPh>
    <rPh sb="162" eb="164">
      <t>キカン</t>
    </rPh>
    <rPh sb="164" eb="166">
      <t>カンロ</t>
    </rPh>
    <rPh sb="166" eb="168">
      <t>イガイ</t>
    </rPh>
    <rPh sb="169" eb="172">
      <t>ハイスイカン</t>
    </rPh>
    <rPh sb="178" eb="180">
      <t>ジギョウ</t>
    </rPh>
    <rPh sb="180" eb="182">
      <t>ケイカク</t>
    </rPh>
    <rPh sb="183" eb="184">
      <t>ソ</t>
    </rPh>
    <rPh sb="186" eb="188">
      <t>チャクジツ</t>
    </rPh>
    <rPh sb="189" eb="191">
      <t>コウジ</t>
    </rPh>
    <rPh sb="192" eb="194">
      <t>ジッシ</t>
    </rPh>
    <rPh sb="215" eb="217">
      <t>コウジョウ</t>
    </rPh>
    <phoneticPr fontId="4"/>
  </si>
  <si>
    <t xml:space="preserve">1.経営の健全性・効率性における①経常収支比率と⑤料金回収率はともに高く、収益を水道料金で賄えている。また、⑦施設利用率・⑧有収率も高く、施設能力を十分に活用し収益につなげていることから健全で効率的な経営をしていると判断する。
2.老朽化の状況については、①有形固定資産減価償却率や②管路経年化率が示すように老朽化資産が多いが、管路耐震化計画に沿って事業を進めており、老朽化資産を順次更新している。
今後は、給水人口の減少とともに施設の更新費用の増大が予想されるため、水道料金の値上げや資金調達方法等の検討をする必要がある。なお、経営戦略についてはH32年度までに策定する予定としている。
</t>
    <rPh sb="108" eb="110">
      <t>ハンダン</t>
    </rPh>
    <rPh sb="164" eb="166">
      <t>カンロ</t>
    </rPh>
    <rPh sb="166" eb="169">
      <t>タイシンカ</t>
    </rPh>
    <rPh sb="169" eb="171">
      <t>ケイカク</t>
    </rPh>
    <rPh sb="172" eb="173">
      <t>ソ</t>
    </rPh>
    <rPh sb="175" eb="177">
      <t>ジギョウ</t>
    </rPh>
    <rPh sb="178" eb="179">
      <t>スス</t>
    </rPh>
    <rPh sb="184" eb="187">
      <t>ロウキュウカ</t>
    </rPh>
    <rPh sb="187" eb="189">
      <t>シサン</t>
    </rPh>
    <rPh sb="190" eb="192">
      <t>ジュンジ</t>
    </rPh>
    <rPh sb="192" eb="194">
      <t>コウシン</t>
    </rPh>
    <rPh sb="200" eb="202">
      <t>コンゴ</t>
    </rPh>
    <rPh sb="204" eb="206">
      <t>キュウスイ</t>
    </rPh>
    <rPh sb="206" eb="208">
      <t>ジンコウ</t>
    </rPh>
    <rPh sb="209" eb="211">
      <t>ゲンショウ</t>
    </rPh>
    <rPh sb="215" eb="217">
      <t>シセツ</t>
    </rPh>
    <rPh sb="218" eb="220">
      <t>コウシン</t>
    </rPh>
    <rPh sb="220" eb="222">
      <t>ヒヨウ</t>
    </rPh>
    <rPh sb="223" eb="225">
      <t>ゾウダイ</t>
    </rPh>
    <rPh sb="226" eb="228">
      <t>ヨソウ</t>
    </rPh>
    <rPh sb="265" eb="267">
      <t>ケイエイ</t>
    </rPh>
    <rPh sb="267" eb="269">
      <t>センリャク</t>
    </rPh>
    <rPh sb="277" eb="279">
      <t>ネンド</t>
    </rPh>
    <rPh sb="282" eb="284">
      <t>サクテイ</t>
    </rPh>
    <rPh sb="286" eb="288">
      <t>ヨテイ</t>
    </rPh>
    <phoneticPr fontId="4"/>
  </si>
  <si>
    <t>①経常収支比率は、類似団体の平均を上回っているが、大口需用家である法人の給水収益の減少及び水源の修繕費や減価償却費の増加により、対前年度比で▲4.60ポイントとなった。収益は給水収益がメインであり、他のものに依存しておらず、収益の一部は、施設更新費用として積み立てている。
②累積欠損金比率は、例年0％であり、剰余金もあるため欠損金が発生することはないと考える。
③流動比率は、年度末の工事竣工件数が多く未払金が増加したことにより前年度より比率が下がったが、未収金の増加により流動資産は増加している。比率は500％を超えており、流動資産を現金化した場合、流動負債を支払える能力がある。
④企業債残高対給水収益比率は、企業債残高が少なく給水収益が負債を上回っている。
⑤料金回収率は、給水収益の減少による供給単価の下落及び水源の修繕費や減価償却費の増加による経常費用の増加により前年度を下回ったが、H26年度以降は100％を超えており、類似団体の平均を上回っている。
⑥給水原価は、平均値に比べ少額で安定している。
⑦施設利用率は、平均値に比べ10ポイント以上高くなっており、施設の能力を効率的に利用できている。
⑧有収率については、道路漏水の影響により前年度を下回ったが、類似団体の平均値と比較して5ポイント以上高くなっている。
よって岩倉市水道事業の経営は健全、効率的と評価できる。</t>
    <rPh sb="9" eb="11">
      <t>ルイジ</t>
    </rPh>
    <rPh sb="11" eb="13">
      <t>ダンタイ</t>
    </rPh>
    <rPh sb="25" eb="27">
      <t>オオグチ</t>
    </rPh>
    <rPh sb="27" eb="30">
      <t>ジュヨウカ</t>
    </rPh>
    <rPh sb="33" eb="35">
      <t>ホウジン</t>
    </rPh>
    <rPh sb="36" eb="38">
      <t>キュウスイ</t>
    </rPh>
    <rPh sb="38" eb="40">
      <t>シュウエキ</t>
    </rPh>
    <rPh sb="41" eb="43">
      <t>ゲンショウ</t>
    </rPh>
    <rPh sb="43" eb="44">
      <t>オヨ</t>
    </rPh>
    <rPh sb="48" eb="51">
      <t>シュウゼンヒ</t>
    </rPh>
    <rPh sb="52" eb="54">
      <t>ゲンカ</t>
    </rPh>
    <rPh sb="54" eb="56">
      <t>ショウキャク</t>
    </rPh>
    <rPh sb="56" eb="57">
      <t>ヒ</t>
    </rPh>
    <rPh sb="58" eb="60">
      <t>ゾウカ</t>
    </rPh>
    <rPh sb="64" eb="65">
      <t>タイ</t>
    </rPh>
    <rPh sb="65" eb="68">
      <t>ゼンネンド</t>
    </rPh>
    <rPh sb="68" eb="69">
      <t>ヒ</t>
    </rPh>
    <rPh sb="229" eb="232">
      <t>ミシュウキン</t>
    </rPh>
    <rPh sb="233" eb="235">
      <t>ゾウカ</t>
    </rPh>
    <rPh sb="238" eb="240">
      <t>リュウドウ</t>
    </rPh>
    <rPh sb="240" eb="242">
      <t>シサン</t>
    </rPh>
    <rPh sb="341" eb="343">
      <t>キュウスイ</t>
    </rPh>
    <rPh sb="343" eb="345">
      <t>シュウエキ</t>
    </rPh>
    <rPh sb="346" eb="348">
      <t>ゲンショウ</t>
    </rPh>
    <rPh sb="351" eb="353">
      <t>キョウキュウ</t>
    </rPh>
    <rPh sb="353" eb="355">
      <t>タンカ</t>
    </rPh>
    <rPh sb="356" eb="358">
      <t>ゲラク</t>
    </rPh>
    <rPh sb="358" eb="359">
      <t>オヨ</t>
    </rPh>
    <rPh sb="383" eb="385">
      <t>ゾウカ</t>
    </rPh>
    <rPh sb="392" eb="393">
      <t>シタ</t>
    </rPh>
    <rPh sb="393" eb="394">
      <t>マワ</t>
    </rPh>
    <rPh sb="516" eb="518">
      <t>ドウロ</t>
    </rPh>
    <rPh sb="518" eb="520">
      <t>ロウスイ</t>
    </rPh>
    <rPh sb="521" eb="523">
      <t>エイキョウ</t>
    </rPh>
    <rPh sb="526" eb="527">
      <t>マエ</t>
    </rPh>
    <rPh sb="530" eb="532">
      <t>シタマワ</t>
    </rPh>
    <rPh sb="536" eb="538">
      <t>ルイジ</t>
    </rPh>
    <rPh sb="538" eb="540">
      <t>ダンタイ</t>
    </rPh>
    <rPh sb="541" eb="544">
      <t>ヘイキンチ</t>
    </rPh>
    <rPh sb="545" eb="547">
      <t>ヒカク</t>
    </rPh>
    <rPh sb="554" eb="556">
      <t>イジョウ</t>
    </rPh>
    <rPh sb="556" eb="557">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</si>
</sst>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1.1499999999999999</c:v>
                </c:pt>
                <c:pt idx="2">
                  <c:v>0.65</c:v>
                </c:pt>
                <c:pt idx="3">
                  <c:v>0.5</c:v>
                </c:pt>
                <c:pt idx="4">
                  <c:v>1.29</c:v>
                </c:pt>
              </c:numCache>
            </c:numRef>
          </c:val>
          <c:extLst>
            <c:ext xmlns:c16="http://schemas.microsoft.com/office/drawing/2014/chart" uri="{C3380CC4-5D6E-409C-BE32-E72D297353CC}">
              <c16:uniqueId val="{00000000-ADE2-47B1-A088-1B02FD05D6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ADE2-47B1-A088-1B02FD05D6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72.319999999999993</c:v>
                </c:pt>
                <c:pt idx="1">
                  <c:v>71.39</c:v>
                </c:pt>
                <c:pt idx="2">
                  <c:v>72.06</c:v>
                </c:pt>
                <c:pt idx="3">
                  <c:v>73.12</c:v>
                </c:pt>
                <c:pt idx="4">
                  <c:v>73.22</c:v>
                </c:pt>
              </c:numCache>
            </c:numRef>
          </c:val>
          <c:extLst>
            <c:ext xmlns:c16="http://schemas.microsoft.com/office/drawing/2014/chart" uri="{C3380CC4-5D6E-409C-BE32-E72D297353CC}">
              <c16:uniqueId val="{00000000-CC73-4B82-939B-B46368C78A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CC73-4B82-939B-B46368C78A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92.5</c:v>
                </c:pt>
                <c:pt idx="1">
                  <c:v>92.13</c:v>
                </c:pt>
                <c:pt idx="2">
                  <c:v>91.48</c:v>
                </c:pt>
                <c:pt idx="3">
                  <c:v>91.51</c:v>
                </c:pt>
                <c:pt idx="4">
                  <c:v>90.44</c:v>
                </c:pt>
              </c:numCache>
            </c:numRef>
          </c:val>
          <c:extLst>
            <c:ext xmlns:c16="http://schemas.microsoft.com/office/drawing/2014/chart" uri="{C3380CC4-5D6E-409C-BE32-E72D297353CC}">
              <c16:uniqueId val="{00000000-353D-473D-9A98-EB164567B2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353D-473D-9A98-EB164567B2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101.78</c:v>
                </c:pt>
                <c:pt idx="1">
                  <c:v>104.55</c:v>
                </c:pt>
                <c:pt idx="2">
                  <c:v>107.05</c:v>
                </c:pt>
                <c:pt idx="3">
                  <c:v>116.73</c:v>
                </c:pt>
                <c:pt idx="4">
                  <c:v>112.13</c:v>
                </c:pt>
              </c:numCache>
            </c:numRef>
          </c:val>
          <c:extLst>
            <c:ext xmlns:c16="http://schemas.microsoft.com/office/drawing/2014/chart" uri="{C3380CC4-5D6E-409C-BE32-E72D297353CC}">
              <c16:uniqueId val="{00000000-A610-4315-B850-B536893F94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A610-4315-B850-B536893F94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48.2</c:v>
                </c:pt>
                <c:pt idx="1">
                  <c:v>49.08</c:v>
                </c:pt>
                <c:pt idx="2">
                  <c:v>49.94</c:v>
                </c:pt>
                <c:pt idx="3">
                  <c:v>49.97</c:v>
                </c:pt>
                <c:pt idx="4">
                  <c:v>50.74</c:v>
                </c:pt>
              </c:numCache>
            </c:numRef>
          </c:val>
          <c:extLst>
            <c:ext xmlns:c16="http://schemas.microsoft.com/office/drawing/2014/chart" uri="{C3380CC4-5D6E-409C-BE32-E72D297353CC}">
              <c16:uniqueId val="{00000000-C7DF-4EBE-A593-848F3E80F3B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C7DF-4EBE-A593-848F3E80F3B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42.11</c:v>
                </c:pt>
                <c:pt idx="1">
                  <c:v>40.82</c:v>
                </c:pt>
                <c:pt idx="2">
                  <c:v>40.51</c:v>
                </c:pt>
                <c:pt idx="3">
                  <c:v>39.69</c:v>
                </c:pt>
                <c:pt idx="4">
                  <c:v>39.29</c:v>
                </c:pt>
              </c:numCache>
            </c:numRef>
          </c:val>
          <c:extLst>
            <c:ext xmlns:c16="http://schemas.microsoft.com/office/drawing/2014/chart" uri="{C3380CC4-5D6E-409C-BE32-E72D297353CC}">
              <c16:uniqueId val="{00000000-DFB4-4973-B727-9891897084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DFB4-4973-B727-9891897084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AB-442C-8AA7-86642B52E2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C3AB-442C-8AA7-86642B52E2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1447.5</c:v>
                </c:pt>
                <c:pt idx="1">
                  <c:v>740.56</c:v>
                </c:pt>
                <c:pt idx="2">
                  <c:v>808.58</c:v>
                </c:pt>
                <c:pt idx="3">
                  <c:v>564.64</c:v>
                </c:pt>
                <c:pt idx="4">
                  <c:v>535.57000000000005</c:v>
                </c:pt>
              </c:numCache>
            </c:numRef>
          </c:val>
          <c:extLst>
            <c:ext xmlns:c16="http://schemas.microsoft.com/office/drawing/2014/chart" uri="{C3380CC4-5D6E-409C-BE32-E72D297353CC}">
              <c16:uniqueId val="{00000000-91ED-4CFA-ABD6-AAF05F8742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91ED-4CFA-ABD6-AAF05F8742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33.200000000000003</c:v>
                </c:pt>
                <c:pt idx="1">
                  <c:v>29.67</c:v>
                </c:pt>
                <c:pt idx="2">
                  <c:v>25.22</c:v>
                </c:pt>
                <c:pt idx="3">
                  <c:v>39.25</c:v>
                </c:pt>
                <c:pt idx="4">
                  <c:v>35.51</c:v>
                </c:pt>
              </c:numCache>
            </c:numRef>
          </c:val>
          <c:extLst>
            <c:ext xmlns:c16="http://schemas.microsoft.com/office/drawing/2014/chart" uri="{C3380CC4-5D6E-409C-BE32-E72D297353CC}">
              <c16:uniqueId val="{00000000-0058-4321-950D-CE76C4CD10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0058-4321-950D-CE76C4CD10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98.81</c:v>
                </c:pt>
                <c:pt idx="1">
                  <c:v>101.87</c:v>
                </c:pt>
                <c:pt idx="2">
                  <c:v>104.32</c:v>
                </c:pt>
                <c:pt idx="3">
                  <c:v>115.74</c:v>
                </c:pt>
                <c:pt idx="4">
                  <c:v>110.3</c:v>
                </c:pt>
              </c:numCache>
            </c:numRef>
          </c:val>
          <c:extLst>
            <c:ext xmlns:c16="http://schemas.microsoft.com/office/drawing/2014/chart" uri="{C3380CC4-5D6E-409C-BE32-E72D297353CC}">
              <c16:uniqueId val="{00000000-CFEE-46C2-AF8F-1B97351CD8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CFEE-46C2-AF8F-1B97351CD8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121.6</c:v>
                </c:pt>
                <c:pt idx="1">
                  <c:v>117.39</c:v>
                </c:pt>
                <c:pt idx="2">
                  <c:v>114.64</c:v>
                </c:pt>
                <c:pt idx="3">
                  <c:v>103.79</c:v>
                </c:pt>
                <c:pt idx="4">
                  <c:v>108.2</c:v>
                </c:pt>
              </c:numCache>
            </c:numRef>
          </c:val>
          <c:extLst>
            <c:ext xmlns:c16="http://schemas.microsoft.com/office/drawing/2014/chart" uri="{C3380CC4-5D6E-409C-BE32-E72D297353CC}">
              <c16:uniqueId val="{00000000-BFCD-4F82-B8E7-F17C76DE92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BFCD-4F82-B8E7-F17C76DE92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岩倉市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48052</v>
      </c>
      <c r="AM8" s="70"/>
      <c r="AN8" s="70"/>
      <c r="AO8" s="70"/>
      <c r="AP8" s="70"/>
      <c r="AQ8" s="70"/>
      <c r="AR8" s="70"/>
      <c r="AS8" s="70"/>
      <c r="AT8" s="66">
        <f>データ!$S$6</f>
        <v>10.47</v>
      </c>
      <c r="AU8" s="67"/>
      <c r="AV8" s="67"/>
      <c r="AW8" s="67"/>
      <c r="AX8" s="67"/>
      <c r="AY8" s="67"/>
      <c r="AZ8" s="67"/>
      <c r="BA8" s="67"/>
      <c r="BB8" s="69">
        <f>データ!$T$6</f>
        <v>4589.49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91.91</v>
      </c>
      <c r="J10" s="67"/>
      <c r="K10" s="67"/>
      <c r="L10" s="67"/>
      <c r="M10" s="67"/>
      <c r="N10" s="67"/>
      <c r="O10" s="68"/>
      <c r="P10" s="69">
        <f>データ!$P$6</f>
        <v>99.78</v>
      </c>
      <c r="Q10" s="69"/>
      <c r="R10" s="69"/>
      <c r="S10" s="69"/>
      <c r="T10" s="69"/>
      <c r="U10" s="69"/>
      <c r="V10" s="69"/>
      <c r="W10" s="70">
        <f>データ!$Q$6</f>
        <v>2140</v>
      </c>
      <c r="X10" s="70"/>
      <c r="Y10" s="70"/>
      <c r="Z10" s="70"/>
      <c r="AA10" s="70"/>
      <c r="AB10" s="70"/>
      <c r="AC10" s="70"/>
      <c r="AD10" s="2"/>
      <c r="AE10" s="2"/>
      <c r="AF10" s="2"/>
      <c r="AG10" s="2"/>
      <c r="AH10" s="4"/>
      <c r="AI10" s="4"/>
      <c r="AJ10" s="4"/>
      <c r="AK10" s="4"/>
      <c r="AL10" s="70">
        <f>データ!$U$6</f>
        <v>47757</v>
      </c>
      <c r="AM10" s="70"/>
      <c r="AN10" s="70"/>
      <c r="AO10" s="70"/>
      <c r="AP10" s="70"/>
      <c r="AQ10" s="70"/>
      <c r="AR10" s="70"/>
      <c r="AS10" s="70"/>
      <c r="AT10" s="66">
        <f>データ!$V$6</f>
        <v>10.47</v>
      </c>
      <c r="AU10" s="67"/>
      <c r="AV10" s="67"/>
      <c r="AW10" s="67"/>
      <c r="AX10" s="67"/>
      <c r="AY10" s="67"/>
      <c r="AZ10" s="67"/>
      <c r="BA10" s="67"/>
      <c r="BB10" s="69">
        <f>データ!$W$6</f>
        <v>4561.32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aAOGObc01T7WseYSTwazqaaCTF/rT2wheooe8kIUmz/Y9pJIjzgmoS5nSlqKRQorA8TGtzK3Zu1+1Rp2E+DPw==" saltValue="g1jYLD9oR1wS1V5ysU769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232289</v>
      </c>
      <c r="D6" s="33">
        <f t="shared" si="3"/>
        <v>46</v>
      </c>
      <c r="E6" s="33">
        <f t="shared" si="3"/>
        <v>1</v>
      </c>
      <c r="F6" s="33">
        <f t="shared" si="3"/>
        <v>0</v>
      </c>
      <c r="G6" s="33">
        <f t="shared" si="3"/>
        <v>1</v>
      </c>
      <c r="H6" s="33" t="str">
        <f t="shared" si="3"/>
        <v>愛知県　岩倉市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91.91</v>
      </c>
      <c r="P6" s="34">
        <f t="shared" si="3"/>
        <v>99.78</v>
      </c>
      <c r="Q6" s="34">
        <f t="shared" si="3"/>
        <v>2140</v>
      </c>
      <c r="R6" s="34">
        <f t="shared" si="3"/>
        <v>48052</v>
      </c>
      <c r="S6" s="34">
        <f t="shared" si="3"/>
        <v>10.47</v>
      </c>
      <c r="T6" s="34">
        <f t="shared" si="3"/>
        <v>4589.49</v>
      </c>
      <c r="U6" s="34">
        <f t="shared" si="3"/>
        <v>47757</v>
      </c>
      <c r="V6" s="34">
        <f t="shared" si="3"/>
        <v>10.47</v>
      </c>
      <c r="W6" s="34">
        <f t="shared" si="3"/>
        <v>4561.32</v>
      </c>
      <c r="X6" s="35">
        <f>IF(X7="",NA(),X7)</f>
        <v>101.78</v>
      </c>
      <c r="Y6" s="35">
        <f t="shared" ref="Y6:AG6" si="4">IF(Y7="",NA(),Y7)</f>
        <v>104.55</v>
      </c>
      <c r="Z6" s="35">
        <f t="shared" si="4"/>
        <v>107.05</v>
      </c>
      <c r="AA6" s="35">
        <f t="shared" si="4"/>
        <v>116.73</v>
      </c>
      <c r="AB6" s="35">
        <f t="shared" si="4"/>
        <v>112.13</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1447.5</v>
      </c>
      <c r="AU6" s="35">
        <f t="shared" ref="AU6:BC6" si="6">IF(AU7="",NA(),AU7)</f>
        <v>740.56</v>
      </c>
      <c r="AV6" s="35">
        <f t="shared" si="6"/>
        <v>808.58</v>
      </c>
      <c r="AW6" s="35">
        <f t="shared" si="6"/>
        <v>564.64</v>
      </c>
      <c r="AX6" s="35">
        <f t="shared" si="6"/>
        <v>535.57000000000005</v>
      </c>
      <c r="AY6" s="35">
        <f t="shared" si="6"/>
        <v>909.68</v>
      </c>
      <c r="AZ6" s="35">
        <f t="shared" si="6"/>
        <v>382.09</v>
      </c>
      <c r="BA6" s="35">
        <f t="shared" si="6"/>
        <v>371.31</v>
      </c>
      <c r="BB6" s="35">
        <f t="shared" si="6"/>
        <v>377.63</v>
      </c>
      <c r="BC6" s="35">
        <f t="shared" si="6"/>
        <v>357.34</v>
      </c>
      <c r="BD6" s="34" t="str">
        <f>IF(BD7="","",IF(BD7="-","【-】","【"&amp;SUBSTITUTE(TEXT(BD7,"#,##0.00"),"-","△")&amp;"】"))</f>
        <v>【264.34】</v>
      </c>
      <c r="BE6" s="35">
        <f>IF(BE7="",NA(),BE7)</f>
        <v>33.200000000000003</v>
      </c>
      <c r="BF6" s="35">
        <f t="shared" ref="BF6:BN6" si="7">IF(BF7="",NA(),BF7)</f>
        <v>29.67</v>
      </c>
      <c r="BG6" s="35">
        <f t="shared" si="7"/>
        <v>25.22</v>
      </c>
      <c r="BH6" s="35">
        <f t="shared" si="7"/>
        <v>39.25</v>
      </c>
      <c r="BI6" s="35">
        <f t="shared" si="7"/>
        <v>35.51</v>
      </c>
      <c r="BJ6" s="35">
        <f t="shared" si="7"/>
        <v>382.65</v>
      </c>
      <c r="BK6" s="35">
        <f t="shared" si="7"/>
        <v>385.06</v>
      </c>
      <c r="BL6" s="35">
        <f t="shared" si="7"/>
        <v>373.09</v>
      </c>
      <c r="BM6" s="35">
        <f t="shared" si="7"/>
        <v>364.71</v>
      </c>
      <c r="BN6" s="35">
        <f t="shared" si="7"/>
        <v>373.69</v>
      </c>
      <c r="BO6" s="34" t="str">
        <f>IF(BO7="","",IF(BO7="-","【-】","【"&amp;SUBSTITUTE(TEXT(BO7,"#,##0.00"),"-","△")&amp;"】"))</f>
        <v>【274.27】</v>
      </c>
      <c r="BP6" s="35">
        <f>IF(BP7="",NA(),BP7)</f>
        <v>98.81</v>
      </c>
      <c r="BQ6" s="35">
        <f t="shared" ref="BQ6:BY6" si="8">IF(BQ7="",NA(),BQ7)</f>
        <v>101.87</v>
      </c>
      <c r="BR6" s="35">
        <f t="shared" si="8"/>
        <v>104.32</v>
      </c>
      <c r="BS6" s="35">
        <f t="shared" si="8"/>
        <v>115.74</v>
      </c>
      <c r="BT6" s="35">
        <f t="shared" si="8"/>
        <v>110.3</v>
      </c>
      <c r="BU6" s="35">
        <f t="shared" si="8"/>
        <v>96.1</v>
      </c>
      <c r="BV6" s="35">
        <f t="shared" si="8"/>
        <v>99.07</v>
      </c>
      <c r="BW6" s="35">
        <f t="shared" si="8"/>
        <v>99.99</v>
      </c>
      <c r="BX6" s="35">
        <f t="shared" si="8"/>
        <v>100.65</v>
      </c>
      <c r="BY6" s="35">
        <f t="shared" si="8"/>
        <v>99.87</v>
      </c>
      <c r="BZ6" s="34" t="str">
        <f>IF(BZ7="","",IF(BZ7="-","【-】","【"&amp;SUBSTITUTE(TEXT(BZ7,"#,##0.00"),"-","△")&amp;"】"))</f>
        <v>【104.36】</v>
      </c>
      <c r="CA6" s="35">
        <f>IF(CA7="",NA(),CA7)</f>
        <v>121.6</v>
      </c>
      <c r="CB6" s="35">
        <f t="shared" ref="CB6:CJ6" si="9">IF(CB7="",NA(),CB7)</f>
        <v>117.39</v>
      </c>
      <c r="CC6" s="35">
        <f t="shared" si="9"/>
        <v>114.64</v>
      </c>
      <c r="CD6" s="35">
        <f t="shared" si="9"/>
        <v>103.79</v>
      </c>
      <c r="CE6" s="35">
        <f t="shared" si="9"/>
        <v>108.2</v>
      </c>
      <c r="CF6" s="35">
        <f t="shared" si="9"/>
        <v>178.39</v>
      </c>
      <c r="CG6" s="35">
        <f t="shared" si="9"/>
        <v>173.03</v>
      </c>
      <c r="CH6" s="35">
        <f t="shared" si="9"/>
        <v>171.15</v>
      </c>
      <c r="CI6" s="35">
        <f t="shared" si="9"/>
        <v>170.19</v>
      </c>
      <c r="CJ6" s="35">
        <f t="shared" si="9"/>
        <v>171.81</v>
      </c>
      <c r="CK6" s="34" t="str">
        <f>IF(CK7="","",IF(CK7="-","【-】","【"&amp;SUBSTITUTE(TEXT(CK7,"#,##0.00"),"-","△")&amp;"】"))</f>
        <v>【165.71】</v>
      </c>
      <c r="CL6" s="35">
        <f>IF(CL7="",NA(),CL7)</f>
        <v>72.319999999999993</v>
      </c>
      <c r="CM6" s="35">
        <f t="shared" ref="CM6:CU6" si="10">IF(CM7="",NA(),CM7)</f>
        <v>71.39</v>
      </c>
      <c r="CN6" s="35">
        <f t="shared" si="10"/>
        <v>72.06</v>
      </c>
      <c r="CO6" s="35">
        <f t="shared" si="10"/>
        <v>73.12</v>
      </c>
      <c r="CP6" s="35">
        <f t="shared" si="10"/>
        <v>73.22</v>
      </c>
      <c r="CQ6" s="35">
        <f t="shared" si="10"/>
        <v>59.23</v>
      </c>
      <c r="CR6" s="35">
        <f t="shared" si="10"/>
        <v>58.58</v>
      </c>
      <c r="CS6" s="35">
        <f t="shared" si="10"/>
        <v>58.53</v>
      </c>
      <c r="CT6" s="35">
        <f t="shared" si="10"/>
        <v>59.01</v>
      </c>
      <c r="CU6" s="35">
        <f t="shared" si="10"/>
        <v>60.03</v>
      </c>
      <c r="CV6" s="34" t="str">
        <f>IF(CV7="","",IF(CV7="-","【-】","【"&amp;SUBSTITUTE(TEXT(CV7,"#,##0.00"),"-","△")&amp;"】"))</f>
        <v>【60.41】</v>
      </c>
      <c r="CW6" s="35">
        <f>IF(CW7="",NA(),CW7)</f>
        <v>92.5</v>
      </c>
      <c r="CX6" s="35">
        <f t="shared" ref="CX6:DF6" si="11">IF(CX7="",NA(),CX7)</f>
        <v>92.13</v>
      </c>
      <c r="CY6" s="35">
        <f t="shared" si="11"/>
        <v>91.48</v>
      </c>
      <c r="CZ6" s="35">
        <f t="shared" si="11"/>
        <v>91.51</v>
      </c>
      <c r="DA6" s="35">
        <f t="shared" si="11"/>
        <v>90.44</v>
      </c>
      <c r="DB6" s="35">
        <f t="shared" si="11"/>
        <v>85.53</v>
      </c>
      <c r="DC6" s="35">
        <f t="shared" si="11"/>
        <v>85.23</v>
      </c>
      <c r="DD6" s="35">
        <f t="shared" si="11"/>
        <v>85.26</v>
      </c>
      <c r="DE6" s="35">
        <f t="shared" si="11"/>
        <v>85.37</v>
      </c>
      <c r="DF6" s="35">
        <f t="shared" si="11"/>
        <v>84.81</v>
      </c>
      <c r="DG6" s="34" t="str">
        <f>IF(DG7="","",IF(DG7="-","【-】","【"&amp;SUBSTITUTE(TEXT(DG7,"#,##0.00"),"-","△")&amp;"】"))</f>
        <v>【89.93】</v>
      </c>
      <c r="DH6" s="35">
        <f>IF(DH7="",NA(),DH7)</f>
        <v>48.2</v>
      </c>
      <c r="DI6" s="35">
        <f t="shared" ref="DI6:DQ6" si="12">IF(DI7="",NA(),DI7)</f>
        <v>49.08</v>
      </c>
      <c r="DJ6" s="35">
        <f t="shared" si="12"/>
        <v>49.94</v>
      </c>
      <c r="DK6" s="35">
        <f t="shared" si="12"/>
        <v>49.97</v>
      </c>
      <c r="DL6" s="35">
        <f t="shared" si="12"/>
        <v>50.74</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42.11</v>
      </c>
      <c r="DT6" s="35">
        <f t="shared" ref="DT6:EB6" si="13">IF(DT7="",NA(),DT7)</f>
        <v>40.82</v>
      </c>
      <c r="DU6" s="35">
        <f t="shared" si="13"/>
        <v>40.51</v>
      </c>
      <c r="DV6" s="35">
        <f t="shared" si="13"/>
        <v>39.69</v>
      </c>
      <c r="DW6" s="35">
        <f t="shared" si="13"/>
        <v>39.29</v>
      </c>
      <c r="DX6" s="35">
        <f t="shared" si="13"/>
        <v>8.39</v>
      </c>
      <c r="DY6" s="35">
        <f t="shared" si="13"/>
        <v>10.09</v>
      </c>
      <c r="DZ6" s="35">
        <f t="shared" si="13"/>
        <v>10.54</v>
      </c>
      <c r="EA6" s="35">
        <f t="shared" si="13"/>
        <v>12.03</v>
      </c>
      <c r="EB6" s="35">
        <f t="shared" si="13"/>
        <v>12.19</v>
      </c>
      <c r="EC6" s="34" t="str">
        <f>IF(EC7="","",IF(EC7="-","【-】","【"&amp;SUBSTITUTE(TEXT(EC7,"#,##0.00"),"-","△")&amp;"】"))</f>
        <v>【15.89】</v>
      </c>
      <c r="ED6" s="35">
        <f>IF(ED7="",NA(),ED7)</f>
        <v>0.43</v>
      </c>
      <c r="EE6" s="35">
        <f t="shared" ref="EE6:EM6" si="14">IF(EE7="",NA(),EE7)</f>
        <v>1.1499999999999999</v>
      </c>
      <c r="EF6" s="35">
        <f t="shared" si="14"/>
        <v>0.65</v>
      </c>
      <c r="EG6" s="35">
        <f t="shared" si="14"/>
        <v>0.5</v>
      </c>
      <c r="EH6" s="35">
        <f t="shared" si="14"/>
        <v>1.29</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232289</v>
      </c>
      <c r="D7" s="37">
        <v>46</v>
      </c>
      <c r="E7" s="37">
        <v>1</v>
      </c>
      <c r="F7" s="37">
        <v>0</v>
      </c>
      <c r="G7" s="37">
        <v>1</v>
      </c>
      <c r="H7" s="37" t="s">
        <v>105</v>
      </c>
      <c r="I7" s="37" t="s">
        <v>106</v>
      </c>
      <c r="J7" s="37" t="s">
        <v>107</v>
      </c>
      <c r="K7" s="37" t="s">
        <v>108</v>
      </c>
      <c r="L7" s="37" t="s">
        <v>109</v>
      </c>
      <c r="M7" s="37" t="s">
        <v>110</v>
      </c>
      <c r="N7" s="38" t="s">
        <v>111</v>
      </c>
      <c r="O7" s="38">
        <v>91.91</v>
      </c>
      <c r="P7" s="38">
        <v>99.78</v>
      </c>
      <c r="Q7" s="38">
        <v>2140</v>
      </c>
      <c r="R7" s="38">
        <v>48052</v>
      </c>
      <c r="S7" s="38">
        <v>10.47</v>
      </c>
      <c r="T7" s="38">
        <v>4589.49</v>
      </c>
      <c r="U7" s="38">
        <v>47757</v>
      </c>
      <c r="V7" s="38">
        <v>10.47</v>
      </c>
      <c r="W7" s="38">
        <v>4561.32</v>
      </c>
      <c r="X7" s="38">
        <v>101.78</v>
      </c>
      <c r="Y7" s="38">
        <v>104.55</v>
      </c>
      <c r="Z7" s="38">
        <v>107.05</v>
      </c>
      <c r="AA7" s="38">
        <v>116.73</v>
      </c>
      <c r="AB7" s="38">
        <v>112.13</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1447.5</v>
      </c>
      <c r="AU7" s="38">
        <v>740.56</v>
      </c>
      <c r="AV7" s="38">
        <v>808.58</v>
      </c>
      <c r="AW7" s="38">
        <v>564.64</v>
      </c>
      <c r="AX7" s="38">
        <v>535.57000000000005</v>
      </c>
      <c r="AY7" s="38">
        <v>909.68</v>
      </c>
      <c r="AZ7" s="38">
        <v>382.09</v>
      </c>
      <c r="BA7" s="38">
        <v>371.31</v>
      </c>
      <c r="BB7" s="38">
        <v>377.63</v>
      </c>
      <c r="BC7" s="38">
        <v>357.34</v>
      </c>
      <c r="BD7" s="38">
        <v>264.33999999999997</v>
      </c>
      <c r="BE7" s="38">
        <v>33.200000000000003</v>
      </c>
      <c r="BF7" s="38">
        <v>29.67</v>
      </c>
      <c r="BG7" s="38">
        <v>25.22</v>
      </c>
      <c r="BH7" s="38">
        <v>39.25</v>
      </c>
      <c r="BI7" s="38">
        <v>35.51</v>
      </c>
      <c r="BJ7" s="38">
        <v>382.65</v>
      </c>
      <c r="BK7" s="38">
        <v>385.06</v>
      </c>
      <c r="BL7" s="38">
        <v>373.09</v>
      </c>
      <c r="BM7" s="38">
        <v>364.71</v>
      </c>
      <c r="BN7" s="38">
        <v>373.69</v>
      </c>
      <c r="BO7" s="38">
        <v>274.27</v>
      </c>
      <c r="BP7" s="38">
        <v>98.81</v>
      </c>
      <c r="BQ7" s="38">
        <v>101.87</v>
      </c>
      <c r="BR7" s="38">
        <v>104.32</v>
      </c>
      <c r="BS7" s="38">
        <v>115.74</v>
      </c>
      <c r="BT7" s="38">
        <v>110.3</v>
      </c>
      <c r="BU7" s="38">
        <v>96.1</v>
      </c>
      <c r="BV7" s="38">
        <v>99.07</v>
      </c>
      <c r="BW7" s="38">
        <v>99.99</v>
      </c>
      <c r="BX7" s="38">
        <v>100.65</v>
      </c>
      <c r="BY7" s="38">
        <v>99.87</v>
      </c>
      <c r="BZ7" s="38">
        <v>104.36</v>
      </c>
      <c r="CA7" s="38">
        <v>121.6</v>
      </c>
      <c r="CB7" s="38">
        <v>117.39</v>
      </c>
      <c r="CC7" s="38">
        <v>114.64</v>
      </c>
      <c r="CD7" s="38">
        <v>103.79</v>
      </c>
      <c r="CE7" s="38">
        <v>108.2</v>
      </c>
      <c r="CF7" s="38">
        <v>178.39</v>
      </c>
      <c r="CG7" s="38">
        <v>173.03</v>
      </c>
      <c r="CH7" s="38">
        <v>171.15</v>
      </c>
      <c r="CI7" s="38">
        <v>170.19</v>
      </c>
      <c r="CJ7" s="38">
        <v>171.81</v>
      </c>
      <c r="CK7" s="38">
        <v>165.71</v>
      </c>
      <c r="CL7" s="38">
        <v>72.319999999999993</v>
      </c>
      <c r="CM7" s="38">
        <v>71.39</v>
      </c>
      <c r="CN7" s="38">
        <v>72.06</v>
      </c>
      <c r="CO7" s="38">
        <v>73.12</v>
      </c>
      <c r="CP7" s="38">
        <v>73.22</v>
      </c>
      <c r="CQ7" s="38">
        <v>59.23</v>
      </c>
      <c r="CR7" s="38">
        <v>58.58</v>
      </c>
      <c r="CS7" s="38">
        <v>58.53</v>
      </c>
      <c r="CT7" s="38">
        <v>59.01</v>
      </c>
      <c r="CU7" s="38">
        <v>60.03</v>
      </c>
      <c r="CV7" s="38">
        <v>60.41</v>
      </c>
      <c r="CW7" s="38">
        <v>92.5</v>
      </c>
      <c r="CX7" s="38">
        <v>92.13</v>
      </c>
      <c r="CY7" s="38">
        <v>91.48</v>
      </c>
      <c r="CZ7" s="38">
        <v>91.51</v>
      </c>
      <c r="DA7" s="38">
        <v>90.44</v>
      </c>
      <c r="DB7" s="38">
        <v>85.53</v>
      </c>
      <c r="DC7" s="38">
        <v>85.23</v>
      </c>
      <c r="DD7" s="38">
        <v>85.26</v>
      </c>
      <c r="DE7" s="38">
        <v>85.37</v>
      </c>
      <c r="DF7" s="38">
        <v>84.81</v>
      </c>
      <c r="DG7" s="38">
        <v>89.93</v>
      </c>
      <c r="DH7" s="38">
        <v>48.2</v>
      </c>
      <c r="DI7" s="38">
        <v>49.08</v>
      </c>
      <c r="DJ7" s="38">
        <v>49.94</v>
      </c>
      <c r="DK7" s="38">
        <v>49.97</v>
      </c>
      <c r="DL7" s="38">
        <v>50.74</v>
      </c>
      <c r="DM7" s="38">
        <v>37.340000000000003</v>
      </c>
      <c r="DN7" s="38">
        <v>44.31</v>
      </c>
      <c r="DO7" s="38">
        <v>45.75</v>
      </c>
      <c r="DP7" s="38">
        <v>46.9</v>
      </c>
      <c r="DQ7" s="38">
        <v>47.28</v>
      </c>
      <c r="DR7" s="38">
        <v>48.12</v>
      </c>
      <c r="DS7" s="38">
        <v>42.11</v>
      </c>
      <c r="DT7" s="38">
        <v>40.82</v>
      </c>
      <c r="DU7" s="38">
        <v>40.51</v>
      </c>
      <c r="DV7" s="38">
        <v>39.69</v>
      </c>
      <c r="DW7" s="38">
        <v>39.29</v>
      </c>
      <c r="DX7" s="38">
        <v>8.39</v>
      </c>
      <c r="DY7" s="38">
        <v>10.09</v>
      </c>
      <c r="DZ7" s="38">
        <v>10.54</v>
      </c>
      <c r="EA7" s="38">
        <v>12.03</v>
      </c>
      <c r="EB7" s="38">
        <v>12.19</v>
      </c>
      <c r="EC7" s="38">
        <v>15.89</v>
      </c>
      <c r="ED7" s="38">
        <v>0.43</v>
      </c>
      <c r="EE7" s="38">
        <v>1.1499999999999999</v>
      </c>
      <c r="EF7" s="38">
        <v>0.65</v>
      </c>
      <c r="EG7" s="38">
        <v>0.5</v>
      </c>
      <c r="EH7" s="38">
        <v>1.29</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2019-01-21T06:23:24Z</cp:lastPrinted>
  <dcterms:created xsi:type="dcterms:W3CDTF">2018-12-03T08:33:00Z</dcterms:created>
  <dcterms:modified xsi:type="dcterms:W3CDTF">2019-02-06T23:55:11Z</dcterms:modified>
  <cp:category/>
</cp:coreProperties>
</file>