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8上下水道課\17下水道課\下水道グループ（共有書庫（案））\041公営企業\050経営比較分析表\190205 公営企業に係る「経営比較分析表」の分析等の確認について\再提出\"/>
    </mc:Choice>
  </mc:AlternateContent>
  <workbookProtection workbookAlgorithmName="SHA-512" workbookHashValue="Ftgixb9Vk0A3KjJwqPHnq9wRXASVbMP2Owk1P8yD/S4CeqTRWgvIM+TTSz7+BT/X0wwy+3PSHAmk9UnOU9DWHA==" workbookSaltValue="TmptyIOlMigOpPv5qCnCWw=="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<sst xmlns="http://schemas.openxmlformats.org/spreadsheetml/2006/main" count="249" uniqueCount="126">
  <si>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</si>
  <si>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</si>
  <si>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</si>
  <si>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</si>
  <si>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</si>
  <si>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</si>
  <si>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</si>
  <si>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</si>
  <si>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</si>
  <si>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</si>
  <si>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</si>
  <si>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</si>
  <si>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</si>
  <si>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</si>
  <si>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</si>
  <si>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</si>
  <si>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</si>
  <si>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</si>
  <si>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</si>
  <si>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</si>
  <si>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</si>
  <si>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</si>
  <si>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</si>
  <si>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</si>
  <si>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</si>
  <si>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</si>
  <si>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</si>
  <si>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</si>
  <si>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</si>
  <si>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</si>
  <si>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</si>
  <si>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</si>
  <si>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</si>
  <si>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</si>
  <si>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</si>
  <si>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</si>
  <si>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</si>
  <si>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</si>
  <si>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</si>
  <si>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</si>
  <si>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</si>
  <si>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</si>
  <si>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</si>
  <si>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</si>
  <si>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</si>
  <si>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</si>
  <si>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</si>
  <si>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</si>
  <si>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</si>
  <si>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</si>
  <si>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</si>
  <si>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</si>
  <si>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</si>
  <si>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</si>
  <si>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</si>
  <si>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</si>
  <si>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</si>
  <si>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</si>
  <si>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</si>
  <si>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</si>
  <si>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</si>
  <si>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</si>
  <si>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</si>
  <si>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</si>
  <si>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</si>
  <si>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</si>
  <si>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</si>
  <si>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</si>
  <si>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</si>
  <si>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</si>
  <si>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</si>
  <si>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</si>
  <si>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</si>
  <si>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</si>
  <si>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</si>
  <si>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</si>
  <si>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</si>
  <si>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</si>
  <si>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</si>
  <si>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</si>
  <si>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</si>
  <si>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</si>
  <si>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</si>
  <si>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</si>
  <si>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</si>
  <si>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</si>
  <si>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</si>
  <si>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</si>
  <si>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</si>
  <si>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</si>
  <si>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</si>
  <si>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</si>
  <si>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</si>
  <si>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</si>
  <si>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</si>
  <si>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</si>
  <si>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</si>
  <si>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</si>
  <si>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</si>
  <si>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</si>
  <si>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</si>
  <si>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</si>
  <si>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</si>
  <si>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</si>
  <si>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</si>
  <si>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</si>
  <si>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</si>
  <si>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</si>
  <si>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</si>
  <si>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</si>
  <si>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岩倉市</t>
  </si>
  <si>
    <t>法非適用</t>
  </si>
  <si>
    <t>下水道事業</t>
  </si>
  <si>
    <t>公共下水道</t>
  </si>
  <si>
    <t>Bb2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</si>
  <si>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</si>
  <si>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</si>
  <si>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</si>
  <si>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</si>
  <si>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</si>
  <si>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</si>
  <si>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</si>
  <si>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</si>
  <si>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市の公共下水道事業は、地方公営企業法を適用していないため、減価償却の概念がない。そのため、①有形固定資産減価償却率と②管渠老朽化率は値を算出することができず、明確な数値としての老朽化具合は不明である。しかし、当市の下水道事業は平成元年度から事業を行っており、事業開始から30年足らずしか経過していないことから、老朽化は比較的進んでいないと思われる。ただし、平成初期に布設した管渠の中にはひび割れ等の不具合も見られており、今後、そのような管渠はどんどん増えていくと見込まれる。今後は、供用開始区域の拡大だけでなく、既存の管渠の補修・改築も必要になってくる。</t>
    <rPh sb="130" eb="132">
      <t>ジギョウ</t>
    </rPh>
    <rPh sb="139" eb="140">
      <t>タ</t>
    </rPh>
    <phoneticPr fontId="16"/>
  </si>
  <si>
    <t>　当市の公共下水道事業の経営状況は、決して良いとは言えない。上記のとおり、使用料収入が低いことで、必要な費用が賄えていないことが大きな要因である。
　現在は、事業開始からまだ日が浅いため、管の補修等の費用は大きくないが、今後10年20年と経過するにつれて補修費用が増加し、その分維持管理に要する費用が高くなる。すると、ますます使用料単価との差が乖離してしまう。
　今後の課題は、汚水処理原価を下げること、使用料収入を上げることの２つである。汚水処理原価については、水処理を県の浄化センターで行っているため、その維持管理費を当市の努力で下げるのは難しい。そのため使用料収入を上げることが必要である。
　経営戦略については公営企業会計法を適用した後の平成32年度に策定予定。</t>
    <rPh sb="103" eb="104">
      <t>オオ</t>
    </rPh>
    <rPh sb="130" eb="131">
      <t>ヨウ</t>
    </rPh>
    <rPh sb="132" eb="134">
      <t>ゾウカ</t>
    </rPh>
    <rPh sb="300" eb="302">
      <t>ケイエイ</t>
    </rPh>
    <rPh sb="302" eb="304">
      <t>センリャク</t>
    </rPh>
    <rPh sb="309" eb="311">
      <t>コウエイ</t>
    </rPh>
    <rPh sb="311" eb="313">
      <t>キギョウ</t>
    </rPh>
    <rPh sb="313" eb="316">
      <t>カイケイホウ</t>
    </rPh>
    <rPh sb="317" eb="319">
      <t>テキヨウ</t>
    </rPh>
    <rPh sb="321" eb="322">
      <t>ノチ</t>
    </rPh>
    <rPh sb="323" eb="325">
      <t>ヘイセイ</t>
    </rPh>
    <rPh sb="327" eb="329">
      <t>ネンド</t>
    </rPh>
    <rPh sb="330" eb="332">
      <t>サクテイ</t>
    </rPh>
    <rPh sb="332" eb="334">
      <t>ヨテイ</t>
    </rPh>
    <phoneticPr fontId="16"/>
  </si>
  <si>
    <r>
      <t>当市の公共下水道事業の経営状況は、①収益的収支比率は100％未満の状況が続いており、収益が不足している。徐々に上昇していたが、平成28年度から下降している。これは使用料収入は増加しているものの、地方債償還金が増加しているためである。平成31年度までは地方債償還金は増加し続ける見込みである。類似団体と比較して⑤経費回収率は低く、⑥汚水処理原価は類似団体よりやや高くなっている。また、⑧水洗化率はやや低くなっている。
　⑤経費回収率が悪い原因は、使用料収入が事業規模に対して少ないためである。
　使用料収入を分析すると、平成29年度末現在の使用料単価（1㎥の水を流すことで発生する使用料）は90.2円である。これに対し、⑥汚水処理原価は183.5円、そのうち維持管理に要する費用（1㎥の水を処理するのに必要な費用等）は99.0円で、使用料単価よりも8.8円高くなっており、その差額は一般会計からの繰入金で賄っている。
　⑥汚水処理原価のうち、管渠の建設時に借りた企業債の償還について全てを使用料で賄うのは難しいと考えて</t>
    </r>
    <r>
      <rPr>
        <sz val="11"/>
        <rFont val="ＭＳ ゴシック"/>
        <family val="3"/>
        <charset val="128"/>
      </rPr>
      <t>おり、一般会計からの繰り入れが必要だと考えてい</t>
    </r>
    <r>
      <rPr>
        <sz val="11"/>
        <color theme="1"/>
        <rFont val="ＭＳ ゴシック"/>
        <family val="3"/>
        <charset val="128"/>
      </rPr>
      <t>る。しかし、維持管理に要する費用のみでも使用料単価と8.8円の差が生じている。そのため、まずはこの差を無くす必要がある。
　⑧水洗化率が昨年度と比較して低くなっている原因は、供用開始１年目の地区の接続率が低いためである。接続率が低い地区で重点的に接続促進訪問を行う必要がある。</t>
    </r>
    <rPh sb="63" eb="65">
      <t>ヘイセイ</t>
    </rPh>
    <rPh sb="67" eb="69">
      <t>ネンド</t>
    </rPh>
    <rPh sb="71" eb="73">
      <t>カコウ</t>
    </rPh>
    <rPh sb="81" eb="84">
      <t>シヨウリョウ</t>
    </rPh>
    <rPh sb="84" eb="86">
      <t>シュウニュウ</t>
    </rPh>
    <rPh sb="87" eb="89">
      <t>ゾウカ</t>
    </rPh>
    <rPh sb="97" eb="99">
      <t>チホウ</t>
    </rPh>
    <rPh sb="99" eb="100">
      <t>サイ</t>
    </rPh>
    <rPh sb="100" eb="102">
      <t>ショウカン</t>
    </rPh>
    <rPh sb="102" eb="103">
      <t>キン</t>
    </rPh>
    <rPh sb="104" eb="106">
      <t>ゾウカ</t>
    </rPh>
    <rPh sb="116" eb="118">
      <t>ヘイセイ</t>
    </rPh>
    <rPh sb="120" eb="122">
      <t>ネンド</t>
    </rPh>
    <rPh sb="132" eb="134">
      <t>ゾウカ</t>
    </rPh>
    <rPh sb="135" eb="136">
      <t>ツヅ</t>
    </rPh>
    <rPh sb="138" eb="140">
      <t>ミコ</t>
    </rPh>
    <rPh sb="192" eb="195">
      <t>スイセンカ</t>
    </rPh>
    <rPh sb="195" eb="196">
      <t>リツ</t>
    </rPh>
    <rPh sb="199" eb="200">
      <t>ヒク</t>
    </rPh>
    <rPh sb="461" eb="463">
      <t>イッパン</t>
    </rPh>
    <rPh sb="463" eb="465">
      <t>カイケイ</t>
    </rPh>
    <rPh sb="468" eb="469">
      <t>ク</t>
    </rPh>
    <rPh sb="470" eb="471">
      <t>イ</t>
    </rPh>
    <rPh sb="473" eb="475">
      <t>ヒツヨウ</t>
    </rPh>
    <rPh sb="477" eb="478">
      <t>カンガ</t>
    </rPh>
    <rPh sb="544" eb="547">
      <t>スイセンカ</t>
    </rPh>
    <rPh sb="547" eb="548">
      <t>リツ</t>
    </rPh>
    <rPh sb="549" eb="552">
      <t>サクネンド</t>
    </rPh>
    <rPh sb="553" eb="555">
      <t>ヒカク</t>
    </rPh>
    <rPh sb="557" eb="558">
      <t>ヒク</t>
    </rPh>
    <rPh sb="576" eb="578">
      <t>チク</t>
    </rPh>
    <rPh sb="583" eb="584">
      <t>ヒク</t>
    </rPh>
    <rPh sb="591" eb="593">
      <t>セツゾク</t>
    </rPh>
    <rPh sb="593" eb="594">
      <t>リツ</t>
    </rPh>
    <rPh sb="595" eb="596">
      <t>ヒク</t>
    </rPh>
    <rPh sb="597" eb="599">
      <t>チク</t>
    </rPh>
    <rPh sb="600" eb="603">
      <t>ジュウテンテキ</t>
    </rPh>
    <rPh sb="604" eb="606">
      <t>セツゾク</t>
    </rPh>
    <rPh sb="606" eb="608">
      <t>ソクシン</t>
    </rPh>
    <rPh sb="608" eb="610">
      <t>ホウモン</t>
    </rPh>
    <rPh sb="611" eb="612">
      <t>オコナ</t>
    </rPh>
    <rPh sb="613" eb="615">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</si>
</sst>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C6-4FD9-9084-4D31367C4F3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0.22</c:v>
                </c:pt>
                <c:pt idx="1">
                  <c:v>0</c:v>
                </c:pt>
                <c:pt idx="2" formatCode="#,##0.00;&quot;△&quot;#,##0.00;&quot;-&quot;">
                  <c:v>0.04</c:v>
                </c:pt>
                <c:pt idx="3" formatCode="#,##0.00;&quot;△&quot;#,##0.00;&quot;-&quot;">
                  <c:v>0.01</c:v>
                </c:pt>
                <c:pt idx="4" formatCode="#,##0.00;&quot;△&quot;#,##0.00;&quot;-&quot;">
                  <c:v>0.08</c:v>
                </c:pt>
              </c:numCache>
            </c:numRef>
          </c:val>
          <c:smooth val="0"/>
          <c:extLst>
            <c:ext xmlns:c16="http://schemas.microsoft.com/office/drawing/2014/chart" uri="{C3380CC4-5D6E-409C-BE32-E72D297353CC}">
              <c16:uniqueId val="{00000001-3BC6-4FD9-9084-4D31367C4F3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59-4CF2-82C2-D4B00F45E46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19.95</c:v>
                </c:pt>
                <c:pt idx="1">
                  <c:v>0</c:v>
                </c:pt>
                <c:pt idx="2">
                  <c:v>0</c:v>
                </c:pt>
                <c:pt idx="3">
                  <c:v>0</c:v>
                </c:pt>
                <c:pt idx="4">
                  <c:v>0</c:v>
                </c:pt>
              </c:numCache>
            </c:numRef>
          </c:val>
          <c:smooth val="0"/>
          <c:extLst>
            <c:ext xmlns:c16="http://schemas.microsoft.com/office/drawing/2014/chart" uri="{C3380CC4-5D6E-409C-BE32-E72D297353CC}">
              <c16:uniqueId val="{00000001-1859-4CF2-82C2-D4B00F45E46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89.12</c:v>
                </c:pt>
                <c:pt idx="1">
                  <c:v>89.19</c:v>
                </c:pt>
                <c:pt idx="2">
                  <c:v>88</c:v>
                </c:pt>
                <c:pt idx="3">
                  <c:v>89.26</c:v>
                </c:pt>
                <c:pt idx="4">
                  <c:v>88.75</c:v>
                </c:pt>
              </c:numCache>
            </c:numRef>
          </c:val>
          <c:extLst>
            <c:ext xmlns:c16="http://schemas.microsoft.com/office/drawing/2014/chart" uri="{C3380CC4-5D6E-409C-BE32-E72D297353CC}">
              <c16:uniqueId val="{00000000-7BB2-43CF-8540-12EFDA4CAB4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91.99</c:v>
                </c:pt>
                <c:pt idx="1">
                  <c:v>89.59</c:v>
                </c:pt>
                <c:pt idx="2">
                  <c:v>89.96</c:v>
                </c:pt>
                <c:pt idx="3">
                  <c:v>89.15</c:v>
                </c:pt>
                <c:pt idx="4">
                  <c:v>89.5</c:v>
                </c:pt>
              </c:numCache>
            </c:numRef>
          </c:val>
          <c:smooth val="0"/>
          <c:extLst>
            <c:ext xmlns:c16="http://schemas.microsoft.com/office/drawing/2014/chart" uri="{C3380CC4-5D6E-409C-BE32-E72D297353CC}">
              <c16:uniqueId val="{00000001-7BB2-43CF-8540-12EFDA4CAB4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70.53</c:v>
                </c:pt>
                <c:pt idx="1">
                  <c:v>70.86</c:v>
                </c:pt>
                <c:pt idx="2">
                  <c:v>73.02</c:v>
                </c:pt>
                <c:pt idx="3">
                  <c:v>72.14</c:v>
                </c:pt>
                <c:pt idx="4">
                  <c:v>69.680000000000007</c:v>
                </c:pt>
              </c:numCache>
            </c:numRef>
          </c:val>
          <c:extLst>
            <c:ext xmlns:c16="http://schemas.microsoft.com/office/drawing/2014/chart" uri="{C3380CC4-5D6E-409C-BE32-E72D297353CC}">
              <c16:uniqueId val="{00000000-D4D1-42D7-B03C-69502E78215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D1-42D7-B03C-69502E78215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94-4174-AC3B-599054AAEF7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94-4174-AC3B-599054AAEF7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99-49D8-99AF-A2E0FD7EFB5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99-49D8-99AF-A2E0FD7EFB5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E6-48B8-BE43-278D28F96EF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E6-48B8-BE43-278D28F96EF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74-473C-8D49-B317C4D1763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74-473C-8D49-B317C4D1763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1396.33</c:v>
                </c:pt>
                <c:pt idx="1">
                  <c:v>1298.68</c:v>
                </c:pt>
                <c:pt idx="2">
                  <c:v>1271.6099999999999</c:v>
                </c:pt>
                <c:pt idx="3">
                  <c:v>1206.1600000000001</c:v>
                </c:pt>
                <c:pt idx="4">
                  <c:v>1223.8399999999999</c:v>
                </c:pt>
              </c:numCache>
            </c:numRef>
          </c:val>
          <c:extLst>
            <c:ext xmlns:c16="http://schemas.microsoft.com/office/drawing/2014/chart" uri="{C3380CC4-5D6E-409C-BE32-E72D297353CC}">
              <c16:uniqueId val="{00000000-AE79-4B9A-A921-F8E0A7397EF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746.17</c:v>
                </c:pt>
                <c:pt idx="1">
                  <c:v>1124.8399999999999</c:v>
                </c:pt>
                <c:pt idx="2">
                  <c:v>1378.57</c:v>
                </c:pt>
                <c:pt idx="3">
                  <c:v>1461.84</c:v>
                </c:pt>
                <c:pt idx="4">
                  <c:v>1367.44</c:v>
                </c:pt>
              </c:numCache>
            </c:numRef>
          </c:val>
          <c:smooth val="0"/>
          <c:extLst>
            <c:ext xmlns:c16="http://schemas.microsoft.com/office/drawing/2014/chart" uri="{C3380CC4-5D6E-409C-BE32-E72D297353CC}">
              <c16:uniqueId val="{00000001-AE79-4B9A-A921-F8E0A7397EF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45.6</c:v>
                </c:pt>
                <c:pt idx="1">
                  <c:v>46.87</c:v>
                </c:pt>
                <c:pt idx="2">
                  <c:v>45.03</c:v>
                </c:pt>
                <c:pt idx="3">
                  <c:v>51.71</c:v>
                </c:pt>
                <c:pt idx="4">
                  <c:v>49.14</c:v>
                </c:pt>
              </c:numCache>
            </c:numRef>
          </c:val>
          <c:extLst>
            <c:ext xmlns:c16="http://schemas.microsoft.com/office/drawing/2014/chart" uri="{C3380CC4-5D6E-409C-BE32-E72D297353CC}">
              <c16:uniqueId val="{00000000-BC13-4F41-BD6E-07EDCE3B5BF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71.930000000000007</c:v>
                </c:pt>
                <c:pt idx="1">
                  <c:v>64.12</c:v>
                </c:pt>
                <c:pt idx="2">
                  <c:v>89.95</c:v>
                </c:pt>
                <c:pt idx="3">
                  <c:v>91.59</c:v>
                </c:pt>
                <c:pt idx="4">
                  <c:v>86.04</c:v>
                </c:pt>
              </c:numCache>
            </c:numRef>
          </c:val>
          <c:smooth val="0"/>
          <c:extLst>
            <c:ext xmlns:c16="http://schemas.microsoft.com/office/drawing/2014/chart" uri="{C3380CC4-5D6E-409C-BE32-E72D297353CC}">
              <c16:uniqueId val="{00000001-BC13-4F41-BD6E-07EDCE3B5BF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194.63</c:v>
                </c:pt>
                <c:pt idx="1">
                  <c:v>194.84</c:v>
                </c:pt>
                <c:pt idx="2">
                  <c:v>199.09</c:v>
                </c:pt>
                <c:pt idx="3">
                  <c:v>178.04</c:v>
                </c:pt>
                <c:pt idx="4">
                  <c:v>183.49</c:v>
                </c:pt>
              </c:numCache>
            </c:numRef>
          </c:val>
          <c:extLst>
            <c:ext xmlns:c16="http://schemas.microsoft.com/office/drawing/2014/chart" uri="{C3380CC4-5D6E-409C-BE32-E72D297353CC}">
              <c16:uniqueId val="{00000000-B937-45A7-9645-DAC56CDA014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149.57</c:v>
                </c:pt>
                <c:pt idx="1">
                  <c:v>168.44</c:v>
                </c:pt>
                <c:pt idx="2">
                  <c:v>150.88</c:v>
                </c:pt>
                <c:pt idx="3">
                  <c:v>148.1</c:v>
                </c:pt>
                <c:pt idx="4">
                  <c:v>150.41999999999999</c:v>
                </c:pt>
              </c:numCache>
            </c:numRef>
          </c:val>
          <c:smooth val="0"/>
          <c:extLst>
            <c:ext xmlns:c16="http://schemas.microsoft.com/office/drawing/2014/chart" uri="{C3380CC4-5D6E-409C-BE32-E72D297353CC}">
              <c16:uniqueId val="{00000001-B937-45A7-9645-DAC56CDA014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岩倉市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Bb2</v>
      </c>
      <c r="X8" s="47"/>
      <c r="Y8" s="47"/>
      <c r="Z8" s="47"/>
      <c r="AA8" s="47"/>
      <c r="AB8" s="47"/>
      <c r="AC8" s="47"/>
      <c r="AD8" s="48" t="str">
        <f>データ!$M$6</f>
        <v>非設置</v>
      </c>
      <c r="AE8" s="48"/>
      <c r="AF8" s="48"/>
      <c r="AG8" s="48"/>
      <c r="AH8" s="48"/>
      <c r="AI8" s="48"/>
      <c r="AJ8" s="48"/>
      <c r="AK8" s="3"/>
      <c r="AL8" s="49">
        <f>データ!S6</f>
        <v>48052</v>
      </c>
      <c r="AM8" s="49"/>
      <c r="AN8" s="49"/>
      <c r="AO8" s="49"/>
      <c r="AP8" s="49"/>
      <c r="AQ8" s="49"/>
      <c r="AR8" s="49"/>
      <c r="AS8" s="49"/>
      <c r="AT8" s="44">
        <f>データ!T6</f>
        <v>10.47</v>
      </c>
      <c r="AU8" s="44"/>
      <c r="AV8" s="44"/>
      <c r="AW8" s="44"/>
      <c r="AX8" s="44"/>
      <c r="AY8" s="44"/>
      <c r="AZ8" s="44"/>
      <c r="BA8" s="44"/>
      <c r="BB8" s="44">
        <f>データ!U6</f>
        <v>4589.49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65.349999999999994</v>
      </c>
      <c r="Q10" s="44"/>
      <c r="R10" s="44"/>
      <c r="S10" s="44"/>
      <c r="T10" s="44"/>
      <c r="U10" s="44"/>
      <c r="V10" s="44"/>
      <c r="W10" s="44">
        <f>データ!Q6</f>
        <v>90.47</v>
      </c>
      <c r="X10" s="44"/>
      <c r="Y10" s="44"/>
      <c r="Z10" s="44"/>
      <c r="AA10" s="44"/>
      <c r="AB10" s="44"/>
      <c r="AC10" s="44"/>
      <c r="AD10" s="49">
        <f>データ!R6</f>
        <v>1620</v>
      </c>
      <c r="AE10" s="49"/>
      <c r="AF10" s="49"/>
      <c r="AG10" s="49"/>
      <c r="AH10" s="49"/>
      <c r="AI10" s="49"/>
      <c r="AJ10" s="49"/>
      <c r="AK10" s="2"/>
      <c r="AL10" s="49">
        <f>データ!V6</f>
        <v>31271</v>
      </c>
      <c r="AM10" s="49"/>
      <c r="AN10" s="49"/>
      <c r="AO10" s="49"/>
      <c r="AP10" s="49"/>
      <c r="AQ10" s="49"/>
      <c r="AR10" s="49"/>
      <c r="AS10" s="49"/>
      <c r="AT10" s="44">
        <f>データ!W6</f>
        <v>3.57</v>
      </c>
      <c r="AU10" s="44"/>
      <c r="AV10" s="44"/>
      <c r="AW10" s="44"/>
      <c r="AX10" s="44"/>
      <c r="AY10" s="44"/>
      <c r="AZ10" s="44"/>
      <c r="BA10" s="44"/>
      <c r="BB10" s="44">
        <f>データ!X6</f>
        <v>8759.3799999999992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NZTWney5ibdGL4hbAR1Vcf8ArMLxBXLocEpH3uRl4o4SEBQ3ZXh3gcaAiBeUf/m4Hu+CXjMQoZ4qNtIO+SdwXg==" saltValue="2p6X6v23m1DxEFR+0Uw2I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232289</v>
      </c>
      <c r="D6" s="32">
        <f t="shared" si="3"/>
        <v>47</v>
      </c>
      <c r="E6" s="32">
        <f t="shared" si="3"/>
        <v>17</v>
      </c>
      <c r="F6" s="32">
        <f t="shared" si="3"/>
        <v>1</v>
      </c>
      <c r="G6" s="32">
        <f t="shared" si="3"/>
        <v>0</v>
      </c>
      <c r="H6" s="32" t="str">
        <f t="shared" si="3"/>
        <v>愛知県　岩倉市</v>
      </c>
      <c r="I6" s="32" t="str">
        <f t="shared" si="3"/>
        <v>法非適用</v>
      </c>
      <c r="J6" s="32" t="str">
        <f t="shared" si="3"/>
        <v>下水道事業</v>
      </c>
      <c r="K6" s="32" t="str">
        <f t="shared" si="3"/>
        <v>公共下水道</v>
      </c>
      <c r="L6" s="32" t="str">
        <f t="shared" si="3"/>
        <v>Bb2</v>
      </c>
      <c r="M6" s="32" t="str">
        <f t="shared" si="3"/>
        <v>非設置</v>
      </c>
      <c r="N6" s="33" t="str">
        <f t="shared" si="3"/>
        <v>-</v>
      </c>
      <c r="O6" s="33" t="str">
        <f t="shared" si="3"/>
        <v>該当数値なし</v>
      </c>
      <c r="P6" s="33">
        <f t="shared" si="3"/>
        <v>65.349999999999994</v>
      </c>
      <c r="Q6" s="33">
        <f t="shared" si="3"/>
        <v>90.47</v>
      </c>
      <c r="R6" s="33">
        <f t="shared" si="3"/>
        <v>1620</v>
      </c>
      <c r="S6" s="33">
        <f t="shared" si="3"/>
        <v>48052</v>
      </c>
      <c r="T6" s="33">
        <f t="shared" si="3"/>
        <v>10.47</v>
      </c>
      <c r="U6" s="33">
        <f t="shared" si="3"/>
        <v>4589.49</v>
      </c>
      <c r="V6" s="33">
        <f t="shared" si="3"/>
        <v>31271</v>
      </c>
      <c r="W6" s="33">
        <f t="shared" si="3"/>
        <v>3.57</v>
      </c>
      <c r="X6" s="33">
        <f t="shared" si="3"/>
        <v>8759.3799999999992</v>
      </c>
      <c r="Y6" s="34">
        <f>IF(Y7="",NA(),Y7)</f>
        <v>70.53</v>
      </c>
      <c r="Z6" s="34">
        <f t="shared" ref="Z6:AH6" si="4">IF(Z7="",NA(),Z7)</f>
        <v>70.86</v>
      </c>
      <c r="AA6" s="34">
        <f t="shared" si="4"/>
        <v>73.02</v>
      </c>
      <c r="AB6" s="34">
        <f t="shared" si="4"/>
        <v>72.14</v>
      </c>
      <c r="AC6" s="34">
        <f t="shared" si="4"/>
        <v>69.680000000000007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1396.33</v>
      </c>
      <c r="BG6" s="34">
        <f t="shared" ref="BG6:BO6" si="7">IF(BG7="",NA(),BG7)</f>
        <v>1298.68</v>
      </c>
      <c r="BH6" s="34">
        <f t="shared" si="7"/>
        <v>1271.6099999999999</v>
      </c>
      <c r="BI6" s="34">
        <f t="shared" si="7"/>
        <v>1206.1600000000001</v>
      </c>
      <c r="BJ6" s="34">
        <f t="shared" si="7"/>
        <v>1223.8399999999999</v>
      </c>
      <c r="BK6" s="34">
        <f t="shared" si="7"/>
        <v>746.17</v>
      </c>
      <c r="BL6" s="34">
        <f t="shared" si="7"/>
        <v>1124.8399999999999</v>
      </c>
      <c r="BM6" s="34">
        <f t="shared" si="7"/>
        <v>1378.57</v>
      </c>
      <c r="BN6" s="34">
        <f t="shared" si="7"/>
        <v>1461.84</v>
      </c>
      <c r="BO6" s="34">
        <f t="shared" si="7"/>
        <v>1367.44</v>
      </c>
      <c r="BP6" s="33" t="str">
        <f>IF(BP7="","",IF(BP7="-","【-】","【"&amp;SUBSTITUTE(TEXT(BP7,"#,##0.00"),"-","△")&amp;"】"))</f>
        <v>【707.33】</v>
      </c>
      <c r="BQ6" s="34">
        <f>IF(BQ7="",NA(),BQ7)</f>
        <v>45.6</v>
      </c>
      <c r="BR6" s="34">
        <f t="shared" ref="BR6:BZ6" si="8">IF(BR7="",NA(),BR7)</f>
        <v>46.87</v>
      </c>
      <c r="BS6" s="34">
        <f t="shared" si="8"/>
        <v>45.03</v>
      </c>
      <c r="BT6" s="34">
        <f t="shared" si="8"/>
        <v>51.71</v>
      </c>
      <c r="BU6" s="34">
        <f t="shared" si="8"/>
        <v>49.14</v>
      </c>
      <c r="BV6" s="34">
        <f t="shared" si="8"/>
        <v>71.930000000000007</v>
      </c>
      <c r="BW6" s="34">
        <f t="shared" si="8"/>
        <v>64.12</v>
      </c>
      <c r="BX6" s="34">
        <f t="shared" si="8"/>
        <v>89.95</v>
      </c>
      <c r="BY6" s="34">
        <f t="shared" si="8"/>
        <v>91.59</v>
      </c>
      <c r="BZ6" s="34">
        <f t="shared" si="8"/>
        <v>86.04</v>
      </c>
      <c r="CA6" s="33" t="str">
        <f>IF(CA7="","",IF(CA7="-","【-】","【"&amp;SUBSTITUTE(TEXT(CA7,"#,##0.00"),"-","△")&amp;"】"))</f>
        <v>【101.26】</v>
      </c>
      <c r="CB6" s="34">
        <f>IF(CB7="",NA(),CB7)</f>
        <v>194.63</v>
      </c>
      <c r="CC6" s="34">
        <f t="shared" ref="CC6:CK6" si="9">IF(CC7="",NA(),CC7)</f>
        <v>194.84</v>
      </c>
      <c r="CD6" s="34">
        <f t="shared" si="9"/>
        <v>199.09</v>
      </c>
      <c r="CE6" s="34">
        <f t="shared" si="9"/>
        <v>178.04</v>
      </c>
      <c r="CF6" s="34">
        <f t="shared" si="9"/>
        <v>183.49</v>
      </c>
      <c r="CG6" s="34">
        <f t="shared" si="9"/>
        <v>149.57</v>
      </c>
      <c r="CH6" s="34">
        <f t="shared" si="9"/>
        <v>168.44</v>
      </c>
      <c r="CI6" s="34">
        <f t="shared" si="9"/>
        <v>150.88</v>
      </c>
      <c r="CJ6" s="34">
        <f t="shared" si="9"/>
        <v>148.1</v>
      </c>
      <c r="CK6" s="34">
        <f t="shared" si="9"/>
        <v>150.41999999999999</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19.95</v>
      </c>
      <c r="CS6" s="34" t="str">
        <f t="shared" si="10"/>
        <v>-</v>
      </c>
      <c r="CT6" s="34" t="str">
        <f t="shared" si="10"/>
        <v>-</v>
      </c>
      <c r="CU6" s="34" t="str">
        <f t="shared" si="10"/>
        <v>-</v>
      </c>
      <c r="CV6" s="34" t="str">
        <f t="shared" si="10"/>
        <v>-</v>
      </c>
      <c r="CW6" s="33" t="str">
        <f>IF(CW7="","",IF(CW7="-","【-】","【"&amp;SUBSTITUTE(TEXT(CW7,"#,##0.00"),"-","△")&amp;"】"))</f>
        <v>【60.13】</v>
      </c>
      <c r="CX6" s="34">
        <f>IF(CX7="",NA(),CX7)</f>
        <v>89.12</v>
      </c>
      <c r="CY6" s="34">
        <f t="shared" ref="CY6:DG6" si="11">IF(CY7="",NA(),CY7)</f>
        <v>89.19</v>
      </c>
      <c r="CZ6" s="34">
        <f t="shared" si="11"/>
        <v>88</v>
      </c>
      <c r="DA6" s="34">
        <f t="shared" si="11"/>
        <v>89.26</v>
      </c>
      <c r="DB6" s="34">
        <f t="shared" si="11"/>
        <v>88.75</v>
      </c>
      <c r="DC6" s="34">
        <f t="shared" si="11"/>
        <v>91.99</v>
      </c>
      <c r="DD6" s="34">
        <f t="shared" si="11"/>
        <v>89.59</v>
      </c>
      <c r="DE6" s="34">
        <f t="shared" si="11"/>
        <v>89.96</v>
      </c>
      <c r="DF6" s="34">
        <f t="shared" si="11"/>
        <v>89.15</v>
      </c>
      <c r="DG6" s="34">
        <f t="shared" si="11"/>
        <v>89.5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0.22</v>
      </c>
      <c r="EK6" s="33">
        <f t="shared" si="14"/>
        <v>0</v>
      </c>
      <c r="EL6" s="34">
        <f t="shared" si="14"/>
        <v>0.04</v>
      </c>
      <c r="EM6" s="34">
        <f t="shared" si="14"/>
        <v>0.01</v>
      </c>
      <c r="EN6" s="34">
        <f t="shared" si="14"/>
        <v>0.08</v>
      </c>
      <c r="EO6" s="33" t="str">
        <f>IF(EO7="","",IF(EO7="-","【-】","【"&amp;SUBSTITUTE(TEXT(EO7,"#,##0.00"),"-","△")&amp;"】"))</f>
        <v>【0.23】</v>
      </c>
    </row>
    <row r="7" spans="1:145" s="35" customFormat="1" x14ac:dyDescent="0.15">
      <c r="A7" s="27"/>
      <c r="B7" s="36">
        <v>2017</v>
      </c>
      <c r="C7" s="36">
        <v>232289</v>
      </c>
      <c r="D7" s="36">
        <v>47</v>
      </c>
      <c r="E7" s="36">
        <v>17</v>
      </c>
      <c r="F7" s="36">
        <v>1</v>
      </c>
      <c r="G7" s="36">
        <v>0</v>
      </c>
      <c r="H7" s="36" t="s">
        <v>110</v>
      </c>
      <c r="I7" s="36" t="s">
        <v>111</v>
      </c>
      <c r="J7" s="36" t="s">
        <v>112</v>
      </c>
      <c r="K7" s="36" t="s">
        <v>113</v>
      </c>
      <c r="L7" s="36" t="s">
        <v>114</v>
      </c>
      <c r="M7" s="36" t="s">
        <v>115</v>
      </c>
      <c r="N7" s="37" t="s">
        <v>116</v>
      </c>
      <c r="O7" s="37" t="s">
        <v>117</v>
      </c>
      <c r="P7" s="37">
        <v>65.349999999999994</v>
      </c>
      <c r="Q7" s="37">
        <v>90.47</v>
      </c>
      <c r="R7" s="37">
        <v>1620</v>
      </c>
      <c r="S7" s="37">
        <v>48052</v>
      </c>
      <c r="T7" s="37">
        <v>10.47</v>
      </c>
      <c r="U7" s="37">
        <v>4589.49</v>
      </c>
      <c r="V7" s="37">
        <v>31271</v>
      </c>
      <c r="W7" s="37">
        <v>3.57</v>
      </c>
      <c r="X7" s="37">
        <v>8759.3799999999992</v>
      </c>
      <c r="Y7" s="37">
        <v>70.53</v>
      </c>
      <c r="Z7" s="37">
        <v>70.86</v>
      </c>
      <c r="AA7" s="37">
        <v>73.02</v>
      </c>
      <c r="AB7" s="37">
        <v>72.14</v>
      </c>
      <c r="AC7" s="37">
        <v>69.680000000000007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1396.33</v>
      </c>
      <c r="BG7" s="37">
        <v>1298.68</v>
      </c>
      <c r="BH7" s="37">
        <v>1271.6099999999999</v>
      </c>
      <c r="BI7" s="37">
        <v>1206.1600000000001</v>
      </c>
      <c r="BJ7" s="37">
        <v>1223.8399999999999</v>
      </c>
      <c r="BK7" s="37">
        <v>746.17</v>
      </c>
      <c r="BL7" s="37">
        <v>1124.8399999999999</v>
      </c>
      <c r="BM7" s="37">
        <v>1378.57</v>
      </c>
      <c r="BN7" s="37">
        <v>1461.84</v>
      </c>
      <c r="BO7" s="37">
        <v>1367.44</v>
      </c>
      <c r="BP7" s="37">
        <v>707.33</v>
      </c>
      <c r="BQ7" s="37">
        <v>45.6</v>
      </c>
      <c r="BR7" s="37">
        <v>46.87</v>
      </c>
      <c r="BS7" s="37">
        <v>45.03</v>
      </c>
      <c r="BT7" s="37">
        <v>51.71</v>
      </c>
      <c r="BU7" s="37">
        <v>49.14</v>
      </c>
      <c r="BV7" s="37">
        <v>71.930000000000007</v>
      </c>
      <c r="BW7" s="37">
        <v>64.12</v>
      </c>
      <c r="BX7" s="37">
        <v>89.95</v>
      </c>
      <c r="BY7" s="37">
        <v>91.59</v>
      </c>
      <c r="BZ7" s="37">
        <v>86.04</v>
      </c>
      <c r="CA7" s="37">
        <v>101.26</v>
      </c>
      <c r="CB7" s="37">
        <v>194.63</v>
      </c>
      <c r="CC7" s="37">
        <v>194.84</v>
      </c>
      <c r="CD7" s="37">
        <v>199.09</v>
      </c>
      <c r="CE7" s="37">
        <v>178.04</v>
      </c>
      <c r="CF7" s="37">
        <v>183.49</v>
      </c>
      <c r="CG7" s="37">
        <v>149.57</v>
      </c>
      <c r="CH7" s="37">
        <v>168.44</v>
      </c>
      <c r="CI7" s="37">
        <v>150.88</v>
      </c>
      <c r="CJ7" s="37">
        <v>148.1</v>
      </c>
      <c r="CK7" s="37">
        <v>150.41999999999999</v>
      </c>
      <c r="CL7" s="37">
        <v>136.38999999999999</v>
      </c>
      <c r="CM7" s="37" t="s">
        <v>116</v>
      </c>
      <c r="CN7" s="37" t="s">
        <v>116</v>
      </c>
      <c r="CO7" s="37" t="s">
        <v>116</v>
      </c>
      <c r="CP7" s="37" t="s">
        <v>116</v>
      </c>
      <c r="CQ7" s="37" t="s">
        <v>116</v>
      </c>
      <c r="CR7" s="37">
        <v>19.95</v>
      </c>
      <c r="CS7" s="37" t="s">
        <v>116</v>
      </c>
      <c r="CT7" s="37" t="s">
        <v>116</v>
      </c>
      <c r="CU7" s="37" t="s">
        <v>116</v>
      </c>
      <c r="CV7" s="37" t="s">
        <v>116</v>
      </c>
      <c r="CW7" s="37">
        <v>60.13</v>
      </c>
      <c r="CX7" s="37">
        <v>89.12</v>
      </c>
      <c r="CY7" s="37">
        <v>89.19</v>
      </c>
      <c r="CZ7" s="37">
        <v>88</v>
      </c>
      <c r="DA7" s="37">
        <v>89.26</v>
      </c>
      <c r="DB7" s="37">
        <v>88.75</v>
      </c>
      <c r="DC7" s="37">
        <v>91.99</v>
      </c>
      <c r="DD7" s="37">
        <v>89.59</v>
      </c>
      <c r="DE7" s="37">
        <v>89.96</v>
      </c>
      <c r="DF7" s="37">
        <v>89.15</v>
      </c>
      <c r="DG7" s="37">
        <v>89.5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0.22</v>
      </c>
      <c r="EK7" s="37">
        <v>0</v>
      </c>
      <c r="EL7" s="37">
        <v>0.04</v>
      </c>
      <c r="EM7" s="37">
        <v>0.01</v>
      </c>
      <c r="EN7" s="37">
        <v>0.08</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2019-02-06T06:30:35Z</cp:lastPrinted>
  <dcterms:created xsi:type="dcterms:W3CDTF">2018-12-03T09:05:02Z</dcterms:created>
  <dcterms:modified xsi:type="dcterms:W3CDTF">2019-02-06T06:50:39Z</dcterms:modified>
  <cp:category/>
</cp:coreProperties>
</file>