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8上下水道課\17下水道課\下水道グループ（共有書庫（案））\041公営企業\050経営比較分析表\190205 公営企業に係る「経営比較分析表」の分析等の確認について\再提出\"/>
    </mc:Choice>
  </mc:AlternateContent>
  <workbookProtection workbookAlgorithmName="SHA-512" workbookHashValue="RaYbM4iztp0oEUUiCL595rApZxRayGZcO/bwwAGgrUQ/4LNeN1/RcGGUUI2ocVzrx3x6RdqndYbWGlwB53ev2w==" workbookSaltValue="B3VqA3k774Qq2b67iwRS8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<sst xmlns="http://schemas.openxmlformats.org/spreadsheetml/2006/main" count="245" uniqueCount="125">
  <si>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</si>
  <si>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</si>
  <si>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</si>
  <si>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</si>
  <si>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</si>
  <si>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</si>
  <si>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</si>
  <si>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</si>
  <si>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</si>
  <si>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</si>
  <si>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</si>
  <si>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</si>
  <si>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</si>
  <si>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</si>
  <si>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</si>
  <si>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</si>
  <si>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</si>
  <si>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</si>
  <si>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</si>
  <si>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</si>
  <si>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</si>
  <si>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</si>
  <si>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</si>
  <si>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</si>
  <si>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</si>
  <si>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</si>
  <si>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</si>
  <si>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</si>
  <si>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</si>
  <si>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</si>
  <si>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</si>
  <si>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</si>
  <si>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</si>
  <si>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</si>
  <si>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</si>
  <si>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</si>
  <si>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</si>
  <si>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</si>
  <si>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</si>
  <si>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</si>
  <si>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</si>
  <si>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</si>
  <si>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</si>
  <si>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</si>
  <si>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</si>
  <si>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</si>
  <si>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</si>
  <si>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</si>
  <si>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</si>
  <si>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</si>
  <si>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</si>
  <si>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</si>
  <si>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</si>
  <si>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</si>
  <si>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</si>
  <si>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</si>
  <si>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</si>
  <si>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</si>
  <si>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</si>
  <si>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</si>
  <si>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</si>
  <si>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</si>
  <si>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</si>
  <si>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</si>
  <si>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</si>
  <si>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</si>
  <si>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</si>
  <si>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</si>
  <si>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</si>
  <si>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</si>
  <si>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</si>
  <si>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</si>
  <si>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</si>
  <si>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</si>
  <si>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</si>
  <si>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</si>
  <si>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</si>
  <si>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</si>
  <si>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</si>
  <si>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</si>
  <si>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</si>
  <si>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</si>
  <si>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</si>
  <si>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</si>
  <si>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</si>
  <si>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</si>
  <si>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</si>
  <si>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</si>
  <si>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</si>
  <si>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</si>
  <si>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</si>
  <si>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</si>
  <si>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</si>
  <si>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</si>
  <si>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</si>
  <si>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</si>
  <si>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</si>
  <si>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</si>
  <si>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</si>
  <si>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</si>
  <si>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</si>
  <si>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</si>
  <si>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</si>
  <si>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</si>
  <si>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</si>
  <si>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</si>
  <si>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</si>
  <si>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</si>
  <si>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</si>
  <si>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</si>
  <si>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</si>
  <si>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</si>
  <si>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</si>
  <si>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</si>
  <si>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</si>
  <si>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</si>
  <si>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</si>
  <si>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</si>
  <si>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</si>
  <si>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</si>
  <si>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</si>
  <si>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</si>
  <si>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当市の特定環境保全公共下水道事業は、地方公営企業法を適用していないため、減価償却の概念がない。そのため、①有形固定資産減価償却率と②管渠老朽化率は値を算出することができず、明確な数値としての老朽化具合は不明である。しかし、特定環境保全公共下水道事業は平成6年度から着手しており、現在事業開始から20年程度しか経過していないことから、老朽化は比較的進んでいないと思われる。</t>
    </r>
    <r>
      <rPr>
        <sz val="11"/>
        <rFont val="ＭＳ ゴシック"/>
        <family val="3"/>
        <charset val="128"/>
      </rPr>
      <t>ただし、近年はひび割れ等の不具合も見られており、補修が必要な箇所が増加してきたため昨年度に引き続き管渠の修繕を実施した。</t>
    </r>
    <r>
      <rPr>
        <sz val="11"/>
        <color theme="1"/>
        <rFont val="ＭＳ ゴシック"/>
        <family val="3"/>
        <charset val="128"/>
      </rPr>
      <t xml:space="preserve">
　特定環境保全公共下水道は、平成13年度に全ての区域で供用開始していることから、現在は維持管理の時代となっている。今後、管渠の老朽化対策を進めていく必要がある。</t>
    </r>
    <rPh sb="227" eb="230">
      <t>サクネンド</t>
    </rPh>
    <rPh sb="231" eb="232">
      <t>ヒ</t>
    </rPh>
    <rPh sb="233" eb="234">
      <t>ツヅ</t>
    </rPh>
    <rPh sb="235" eb="236">
      <t>カン</t>
    </rPh>
    <rPh sb="236" eb="237">
      <t>ミゾ</t>
    </rPh>
    <rPh sb="238" eb="240">
      <t>シュウゼン</t>
    </rPh>
    <rPh sb="241" eb="243">
      <t>ジッシ</t>
    </rPh>
    <phoneticPr fontId="17"/>
  </si>
  <si>
    <r>
      <t xml:space="preserve">　当市の特定環境保全公共下水道事業の経営状況は、決して良いとは言えない。上記のとおり、使用料収入が低いことで、必要な費用が賄えていないことが大きな要因である。
　今後の課題は、汚水処理原価のうち維持管理に要する費用を下げること、使用料収入を上げることの２つである。維持管理に要する費用については、水処理を県の浄化センターで行っているため、その維持管理費を当市の努力で下げるのは難しい。そのため、使用料収入を上げる必要がある。
　経営戦略については公営企業法を適用した後の平成32年度に策定予定。
</t>
    </r>
    <r>
      <rPr>
        <b/>
        <sz val="11"/>
        <color rgb="FFFF0000"/>
        <rFont val="ＭＳ ゴシック"/>
        <family val="3"/>
        <charset val="128"/>
      </rPr>
      <t/>
    </r>
    <rPh sb="223" eb="225">
      <t>コウエイ</t>
    </rPh>
    <rPh sb="235" eb="237">
      <t>ヘイセイ</t>
    </rPh>
    <phoneticPr fontId="17"/>
  </si>
  <si>
    <r>
      <t xml:space="preserve"> 当市の特定環境保全公共下水道事業の経営状況は、類似団体と比較して⑤経費回収率は低く、⑥汚水処理原価は高</t>
    </r>
    <r>
      <rPr>
        <sz val="10"/>
        <rFont val="ＭＳ ゴシック"/>
        <family val="3"/>
        <charset val="128"/>
      </rPr>
      <t>くなっている。④企業債残高対事業規模比率が大きく変動しているのは、一般会計負担分が変動したことによるものである。⑤経費回収率</t>
    </r>
    <r>
      <rPr>
        <sz val="10"/>
        <color theme="1"/>
        <rFont val="ＭＳ ゴシック"/>
        <family val="3"/>
        <charset val="128"/>
      </rPr>
      <t>が悪くなっている原因は、使用料収入が事業規模に対して少ないためである。⑥汚水処理原価が高くなっているのは、管渠の修繕を実施したことのよる修繕料が増加したためである。
　使用料収入を分析すると、平成</t>
    </r>
    <r>
      <rPr>
        <sz val="10"/>
        <rFont val="ＭＳ ゴシック"/>
        <family val="3"/>
        <charset val="128"/>
      </rPr>
      <t>29</t>
    </r>
    <r>
      <rPr>
        <sz val="10"/>
        <color theme="1"/>
        <rFont val="ＭＳ ゴシック"/>
        <family val="3"/>
        <charset val="128"/>
      </rPr>
      <t>年度末現在の使用料単価（1㎥の水を流すことで発生する使用料）は90.2円である。これに対し、⑥汚水処理原価は478.0円、そのうち維持管理に要する費用（1㎥あたりの汚水処理に要した費用等）は347.1円で、使用料単価よりもかなり高くなっている。その差額は一般会計からの繰入金で賄っている。
　⑥汚水処理原価のうち、管渠の建設時に借りた企業債の償還費用全てを使用料で賄うのは難しいと考えて</t>
    </r>
    <r>
      <rPr>
        <sz val="10"/>
        <rFont val="ＭＳ ゴシック"/>
        <family val="3"/>
        <charset val="128"/>
      </rPr>
      <t>おり、一般会計からの繰り入れが必要だと考えて</t>
    </r>
    <r>
      <rPr>
        <sz val="10"/>
        <color theme="1"/>
        <rFont val="ＭＳ ゴシック"/>
        <family val="3"/>
        <charset val="128"/>
      </rPr>
      <t>いる。しかし、維持管理に要する費用のみでも347.1円となっており、使用料単価と256.9円もの差が生じている。そのため、まずはこの差を無くす必要がある。
　当市の特定環境保全公共下水道事業は、全て区域で供用開始をしているため、使用料収入を上げるには</t>
    </r>
    <r>
      <rPr>
        <sz val="10"/>
        <rFont val="ＭＳ ゴシック"/>
        <family val="3"/>
        <charset val="128"/>
      </rPr>
      <t>⑧</t>
    </r>
    <r>
      <rPr>
        <sz val="10"/>
        <color theme="1"/>
        <rFont val="ＭＳ ゴシック"/>
        <family val="3"/>
        <charset val="128"/>
      </rPr>
      <t>水洗化率の向上が必要である。</t>
    </r>
    <rPh sb="44" eb="46">
      <t>オスイ</t>
    </rPh>
    <rPh sb="46" eb="48">
      <t>ショリ</t>
    </rPh>
    <rPh sb="48" eb="50">
      <t>ゲンカ</t>
    </rPh>
    <rPh sb="51" eb="52">
      <t>タカ</t>
    </rPh>
    <rPh sb="60" eb="62">
      <t>キギョウ</t>
    </rPh>
    <rPh sb="62" eb="63">
      <t>サイ</t>
    </rPh>
    <rPh sb="63" eb="65">
      <t>ザンダカ</t>
    </rPh>
    <rPh sb="65" eb="66">
      <t>タイ</t>
    </rPh>
    <rPh sb="66" eb="68">
      <t>ジギョウ</t>
    </rPh>
    <rPh sb="68" eb="70">
      <t>キボ</t>
    </rPh>
    <rPh sb="70" eb="72">
      <t>ヒリツ</t>
    </rPh>
    <rPh sb="73" eb="74">
      <t>オオ</t>
    </rPh>
    <rPh sb="76" eb="78">
      <t>ヘンドウ</t>
    </rPh>
    <rPh sb="85" eb="87">
      <t>イッパン</t>
    </rPh>
    <rPh sb="87" eb="89">
      <t>カイケイ</t>
    </rPh>
    <rPh sb="89" eb="92">
      <t>フタンブン</t>
    </rPh>
    <rPh sb="93" eb="95">
      <t>ヘンドウ</t>
    </rPh>
    <rPh sb="157" eb="158">
      <t>タカ</t>
    </rPh>
    <rPh sb="167" eb="168">
      <t>カン</t>
    </rPh>
    <rPh sb="168" eb="169">
      <t>ミゾ</t>
    </rPh>
    <rPh sb="170" eb="172">
      <t>シュウゼン</t>
    </rPh>
    <rPh sb="173" eb="175">
      <t>ジッシ</t>
    </rPh>
    <rPh sb="182" eb="184">
      <t>シュウゼン</t>
    </rPh>
    <rPh sb="184" eb="185">
      <t>リョウ</t>
    </rPh>
    <rPh sb="186" eb="188">
      <t>ゾウカ</t>
    </rPh>
    <rPh sb="555" eb="558">
      <t>スイセンカ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</si>
</sst>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sz val="6"/>
      <name val="游ゴシック"/>
      <family val="2"/>
      <charset val="128"/>
      <scheme val="minor"/>
    </font>
    <font>
      <sz val="11"/>
      <name val="ＭＳ ゴシック"/>
      <family val="3"/>
      <charset val="128"/>
    </font>
    <font>
      <b/>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0.04</c:v>
                </c:pt>
                <c:pt idx="1">
                  <c:v>0.17</c:v>
                </c:pt>
                <c:pt idx="2" formatCode="#,##0.00;&quot;△&quot;#,##0.00">
                  <c:v>0</c:v>
                </c:pt>
                <c:pt idx="3">
                  <c:v>7.82</c:v>
                </c:pt>
                <c:pt idx="4">
                  <c:v>4.6399999999999997</c:v>
                </c:pt>
              </c:numCache>
            </c:numRef>
          </c:val>
          <c:extLst>
            <c:ext xmlns:c16="http://schemas.microsoft.com/office/drawing/2014/chart" uri="{C3380CC4-5D6E-409C-BE32-E72D297353CC}">
              <c16:uniqueId val="{00000000-1323-4BEE-9505-69360FDAEE7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0.09</c:v>
                </c:pt>
                <c:pt idx="4">
                  <c:v>0.09</c:v>
                </c:pt>
              </c:numCache>
            </c:numRef>
          </c:val>
          <c:smooth val="0"/>
          <c:extLst>
            <c:ext xmlns:c16="http://schemas.microsoft.com/office/drawing/2014/chart" uri="{C3380CC4-5D6E-409C-BE32-E72D297353CC}">
              <c16:uniqueId val="{00000001-1323-4BEE-9505-69360FDAEE7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66-49D6-AD1C-32C0E800B62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42.9</c:v>
                </c:pt>
                <c:pt idx="4">
                  <c:v>43.36</c:v>
                </c:pt>
              </c:numCache>
            </c:numRef>
          </c:val>
          <c:smooth val="0"/>
          <c:extLst>
            <c:ext xmlns:c16="http://schemas.microsoft.com/office/drawing/2014/chart" uri="{C3380CC4-5D6E-409C-BE32-E72D297353CC}">
              <c16:uniqueId val="{00000001-2A66-49D6-AD1C-32C0E800B62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82.81</c:v>
                </c:pt>
                <c:pt idx="1">
                  <c:v>84.69</c:v>
                </c:pt>
                <c:pt idx="2">
                  <c:v>85.83</c:v>
                </c:pt>
                <c:pt idx="3">
                  <c:v>89.09</c:v>
                </c:pt>
                <c:pt idx="4">
                  <c:v>90.03</c:v>
                </c:pt>
              </c:numCache>
            </c:numRef>
          </c:val>
          <c:extLst>
            <c:ext xmlns:c16="http://schemas.microsoft.com/office/drawing/2014/chart" uri="{C3380CC4-5D6E-409C-BE32-E72D297353CC}">
              <c16:uniqueId val="{00000000-3FD8-4A1E-8DD1-8DFBEA56B0D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83.5</c:v>
                </c:pt>
                <c:pt idx="4">
                  <c:v>83.06</c:v>
                </c:pt>
              </c:numCache>
            </c:numRef>
          </c:val>
          <c:smooth val="0"/>
          <c:extLst>
            <c:ext xmlns:c16="http://schemas.microsoft.com/office/drawing/2014/chart" uri="{C3380CC4-5D6E-409C-BE32-E72D297353CC}">
              <c16:uniqueId val="{00000001-3FD8-4A1E-8DD1-8DFBEA56B0D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81.7</c:v>
                </c:pt>
                <c:pt idx="1">
                  <c:v>87.48</c:v>
                </c:pt>
                <c:pt idx="2">
                  <c:v>83.56</c:v>
                </c:pt>
                <c:pt idx="3">
                  <c:v>87.48</c:v>
                </c:pt>
                <c:pt idx="4">
                  <c:v>89.57</c:v>
                </c:pt>
              </c:numCache>
            </c:numRef>
          </c:val>
          <c:extLst>
            <c:ext xmlns:c16="http://schemas.microsoft.com/office/drawing/2014/chart" uri="{C3380CC4-5D6E-409C-BE32-E72D297353CC}">
              <c16:uniqueId val="{00000000-1443-4C8A-A124-81420203E71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43-4C8A-A124-81420203E71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02-4304-B64D-7A640DFE865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02-4304-B64D-7A640DFE865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57-4EA0-85F4-526CAEE25E6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57-4EA0-85F4-526CAEE25E6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32-4333-B791-A53054C4A64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32-4333-B791-A53054C4A64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9C-468C-A00F-C6775541040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9C-468C-A00F-C6775541040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3912.98</c:v>
                </c:pt>
                <c:pt idx="1">
                  <c:v>3366.79</c:v>
                </c:pt>
                <c:pt idx="2">
                  <c:v>322.56</c:v>
                </c:pt>
                <c:pt idx="3">
                  <c:v>1832.07</c:v>
                </c:pt>
                <c:pt idx="4">
                  <c:v>1520.77</c:v>
                </c:pt>
              </c:numCache>
            </c:numRef>
          </c:val>
          <c:extLst>
            <c:ext xmlns:c16="http://schemas.microsoft.com/office/drawing/2014/chart" uri="{C3380CC4-5D6E-409C-BE32-E72D297353CC}">
              <c16:uniqueId val="{00000000-BE80-45ED-84B7-2743812C9D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1298.9100000000001</c:v>
                </c:pt>
                <c:pt idx="4">
                  <c:v>1243.71</c:v>
                </c:pt>
              </c:numCache>
            </c:numRef>
          </c:val>
          <c:smooth val="0"/>
          <c:extLst>
            <c:ext xmlns:c16="http://schemas.microsoft.com/office/drawing/2014/chart" uri="{C3380CC4-5D6E-409C-BE32-E72D297353CC}">
              <c16:uniqueId val="{00000001-BE80-45ED-84B7-2743812C9D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19.8</c:v>
                </c:pt>
                <c:pt idx="1">
                  <c:v>20.420000000000002</c:v>
                </c:pt>
                <c:pt idx="2">
                  <c:v>25.92</c:v>
                </c:pt>
                <c:pt idx="3">
                  <c:v>20.57</c:v>
                </c:pt>
                <c:pt idx="4">
                  <c:v>18.86</c:v>
                </c:pt>
              </c:numCache>
            </c:numRef>
          </c:val>
          <c:extLst>
            <c:ext xmlns:c16="http://schemas.microsoft.com/office/drawing/2014/chart" uri="{C3380CC4-5D6E-409C-BE32-E72D297353CC}">
              <c16:uniqueId val="{00000000-5698-4CCE-ACAF-5E972D03F29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69.87</c:v>
                </c:pt>
                <c:pt idx="4">
                  <c:v>74.3</c:v>
                </c:pt>
              </c:numCache>
            </c:numRef>
          </c:val>
          <c:smooth val="0"/>
          <c:extLst>
            <c:ext xmlns:c16="http://schemas.microsoft.com/office/drawing/2014/chart" uri="{C3380CC4-5D6E-409C-BE32-E72D297353CC}">
              <c16:uniqueId val="{00000001-5698-4CCE-ACAF-5E972D03F29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447.31</c:v>
                </c:pt>
                <c:pt idx="1">
                  <c:v>447.39</c:v>
                </c:pt>
                <c:pt idx="2">
                  <c:v>352.54</c:v>
                </c:pt>
                <c:pt idx="3">
                  <c:v>447.6</c:v>
                </c:pt>
                <c:pt idx="4">
                  <c:v>478.04</c:v>
                </c:pt>
              </c:numCache>
            </c:numRef>
          </c:val>
          <c:extLst>
            <c:ext xmlns:c16="http://schemas.microsoft.com/office/drawing/2014/chart" uri="{C3380CC4-5D6E-409C-BE32-E72D297353CC}">
              <c16:uniqueId val="{00000000-E7E9-4457-B176-3395D91B0F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234.96</c:v>
                </c:pt>
                <c:pt idx="4">
                  <c:v>221.81</c:v>
                </c:pt>
              </c:numCache>
            </c:numRef>
          </c:val>
          <c:smooth val="0"/>
          <c:extLst>
            <c:ext xmlns:c16="http://schemas.microsoft.com/office/drawing/2014/chart" uri="{C3380CC4-5D6E-409C-BE32-E72D297353CC}">
              <c16:uniqueId val="{00000001-E7E9-4457-B176-3395D91B0F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愛知県　岩倉市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2">
        <f>データ!S6</f>
        <v>48052</v>
      </c>
      <c r="AM8" s="72"/>
      <c r="AN8" s="72"/>
      <c r="AO8" s="72"/>
      <c r="AP8" s="72"/>
      <c r="AQ8" s="72"/>
      <c r="AR8" s="72"/>
      <c r="AS8" s="72"/>
      <c r="AT8" s="71">
        <f>データ!T6</f>
        <v>10.47</v>
      </c>
      <c r="AU8" s="71"/>
      <c r="AV8" s="71"/>
      <c r="AW8" s="71"/>
      <c r="AX8" s="71"/>
      <c r="AY8" s="71"/>
      <c r="AZ8" s="71"/>
      <c r="BA8" s="71"/>
      <c r="BB8" s="71">
        <f>データ!U6</f>
        <v>4589.49</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2.2200000000000002</v>
      </c>
      <c r="Q10" s="71"/>
      <c r="R10" s="71"/>
      <c r="S10" s="71"/>
      <c r="T10" s="71"/>
      <c r="U10" s="71"/>
      <c r="V10" s="71"/>
      <c r="W10" s="71">
        <f>データ!Q6</f>
        <v>100</v>
      </c>
      <c r="X10" s="71"/>
      <c r="Y10" s="71"/>
      <c r="Z10" s="71"/>
      <c r="AA10" s="71"/>
      <c r="AB10" s="71"/>
      <c r="AC10" s="71"/>
      <c r="AD10" s="72">
        <f>データ!R6</f>
        <v>1620</v>
      </c>
      <c r="AE10" s="72"/>
      <c r="AF10" s="72"/>
      <c r="AG10" s="72"/>
      <c r="AH10" s="72"/>
      <c r="AI10" s="72"/>
      <c r="AJ10" s="72"/>
      <c r="AK10" s="2"/>
      <c r="AL10" s="72">
        <f>データ!V6</f>
        <v>1063</v>
      </c>
      <c r="AM10" s="72"/>
      <c r="AN10" s="72"/>
      <c r="AO10" s="72"/>
      <c r="AP10" s="72"/>
      <c r="AQ10" s="72"/>
      <c r="AR10" s="72"/>
      <c r="AS10" s="72"/>
      <c r="AT10" s="71">
        <f>データ!W6</f>
        <v>0.32</v>
      </c>
      <c r="AU10" s="71"/>
      <c r="AV10" s="71"/>
      <c r="AW10" s="71"/>
      <c r="AX10" s="71"/>
      <c r="AY10" s="71"/>
      <c r="AZ10" s="71"/>
      <c r="BA10" s="71"/>
      <c r="BB10" s="71">
        <f>データ!X6</f>
        <v>3321.88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3mC4YrfpzFQenvCJYlaSm8k+Orec+8PT8E5mhhgqDS66b3M7HmFXzA8yGeKFqlBZLNd6nyWAtZFBZXd5tqTBlw==" saltValue="h4kHfYh+DoiJaD/cGvWJa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232289</v>
      </c>
      <c r="D6" s="32">
        <f t="shared" si="3"/>
        <v>47</v>
      </c>
      <c r="E6" s="32">
        <f t="shared" si="3"/>
        <v>17</v>
      </c>
      <c r="F6" s="32">
        <f t="shared" si="3"/>
        <v>4</v>
      </c>
      <c r="G6" s="32">
        <f t="shared" si="3"/>
        <v>0</v>
      </c>
      <c r="H6" s="32" t="str">
        <f t="shared" si="3"/>
        <v>愛知県　岩倉市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2.2200000000000002</v>
      </c>
      <c r="Q6" s="33">
        <f t="shared" si="3"/>
        <v>100</v>
      </c>
      <c r="R6" s="33">
        <f t="shared" si="3"/>
        <v>1620</v>
      </c>
      <c r="S6" s="33">
        <f t="shared" si="3"/>
        <v>48052</v>
      </c>
      <c r="T6" s="33">
        <f t="shared" si="3"/>
        <v>10.47</v>
      </c>
      <c r="U6" s="33">
        <f t="shared" si="3"/>
        <v>4589.49</v>
      </c>
      <c r="V6" s="33">
        <f t="shared" si="3"/>
        <v>1063</v>
      </c>
      <c r="W6" s="33">
        <f t="shared" si="3"/>
        <v>0.32</v>
      </c>
      <c r="X6" s="33">
        <f t="shared" si="3"/>
        <v>3321.88</v>
      </c>
      <c r="Y6" s="34">
        <f>IF(Y7="",NA(),Y7)</f>
        <v>81.7</v>
      </c>
      <c r="Z6" s="34">
        <f t="shared" ref="Z6:AH6" si="4">IF(Z7="",NA(),Z7)</f>
        <v>87.48</v>
      </c>
      <c r="AA6" s="34">
        <f t="shared" si="4"/>
        <v>83.56</v>
      </c>
      <c r="AB6" s="34">
        <f t="shared" si="4"/>
        <v>87.48</v>
      </c>
      <c r="AC6" s="34">
        <f t="shared" si="4"/>
        <v>89.57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3912.98</v>
      </c>
      <c r="BG6" s="34">
        <f t="shared" ref="BG6:BO6" si="7">IF(BG7="",NA(),BG7)</f>
        <v>3366.79</v>
      </c>
      <c r="BH6" s="34">
        <f t="shared" si="7"/>
        <v>322.56</v>
      </c>
      <c r="BI6" s="34">
        <f t="shared" si="7"/>
        <v>1832.07</v>
      </c>
      <c r="BJ6" s="34">
        <f t="shared" si="7"/>
        <v>1520.77</v>
      </c>
      <c r="BK6" s="34">
        <f t="shared" si="7"/>
        <v>1554.05</v>
      </c>
      <c r="BL6" s="34">
        <f t="shared" si="7"/>
        <v>1671.86</v>
      </c>
      <c r="BM6" s="34">
        <f t="shared" si="7"/>
        <v>1673.47</v>
      </c>
      <c r="BN6" s="34">
        <f t="shared" si="7"/>
        <v>1298.9100000000001</v>
      </c>
      <c r="BO6" s="34">
        <f t="shared" si="7"/>
        <v>1243.71</v>
      </c>
      <c r="BP6" s="33" t="str">
        <f>IF(BP7="","",IF(BP7="-","【-】","【"&amp;SUBSTITUTE(TEXT(BP7,"#,##0.00"),"-","△")&amp;"】"))</f>
        <v>【1,225.44】</v>
      </c>
      <c r="BQ6" s="34">
        <f>IF(BQ7="",NA(),BQ7)</f>
        <v>19.8</v>
      </c>
      <c r="BR6" s="34">
        <f t="shared" ref="BR6:BZ6" si="8">IF(BR7="",NA(),BR7)</f>
        <v>20.420000000000002</v>
      </c>
      <c r="BS6" s="34">
        <f t="shared" si="8"/>
        <v>25.92</v>
      </c>
      <c r="BT6" s="34">
        <f t="shared" si="8"/>
        <v>20.57</v>
      </c>
      <c r="BU6" s="34">
        <f t="shared" si="8"/>
        <v>18.86</v>
      </c>
      <c r="BV6" s="34">
        <f t="shared" si="8"/>
        <v>53.01</v>
      </c>
      <c r="BW6" s="34">
        <f t="shared" si="8"/>
        <v>50.54</v>
      </c>
      <c r="BX6" s="34">
        <f t="shared" si="8"/>
        <v>49.22</v>
      </c>
      <c r="BY6" s="34">
        <f t="shared" si="8"/>
        <v>69.87</v>
      </c>
      <c r="BZ6" s="34">
        <f t="shared" si="8"/>
        <v>74.3</v>
      </c>
      <c r="CA6" s="33" t="str">
        <f>IF(CA7="","",IF(CA7="-","【-】","【"&amp;SUBSTITUTE(TEXT(CA7,"#,##0.00"),"-","△")&amp;"】"))</f>
        <v>【75.58】</v>
      </c>
      <c r="CB6" s="34">
        <f>IF(CB7="",NA(),CB7)</f>
        <v>447.31</v>
      </c>
      <c r="CC6" s="34">
        <f t="shared" ref="CC6:CK6" si="9">IF(CC7="",NA(),CC7)</f>
        <v>447.39</v>
      </c>
      <c r="CD6" s="34">
        <f t="shared" si="9"/>
        <v>352.54</v>
      </c>
      <c r="CE6" s="34">
        <f t="shared" si="9"/>
        <v>447.6</v>
      </c>
      <c r="CF6" s="34">
        <f t="shared" si="9"/>
        <v>478.04</v>
      </c>
      <c r="CG6" s="34">
        <f t="shared" si="9"/>
        <v>299.39</v>
      </c>
      <c r="CH6" s="34">
        <f t="shared" si="9"/>
        <v>320.36</v>
      </c>
      <c r="CI6" s="34">
        <f t="shared" si="9"/>
        <v>332.02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34.74</v>
      </c>
      <c r="CT6" s="34">
        <f t="shared" si="10"/>
        <v>36.65</v>
      </c>
      <c r="CU6" s="34">
        <f t="shared" si="10"/>
        <v>42.9</v>
      </c>
      <c r="CV6" s="34">
        <f t="shared" si="10"/>
        <v>43.36</v>
      </c>
      <c r="CW6" s="33" t="str">
        <f>IF(CW7="","",IF(CW7="-","【-】","【"&amp;SUBSTITUTE(TEXT(CW7,"#,##0.00"),"-","△")&amp;"】"))</f>
        <v>【42.66】</v>
      </c>
      <c r="CX6" s="34">
        <f>IF(CX7="",NA(),CX7)</f>
        <v>82.81</v>
      </c>
      <c r="CY6" s="34">
        <f t="shared" ref="CY6:DG6" si="11">IF(CY7="",NA(),CY7)</f>
        <v>84.69</v>
      </c>
      <c r="CZ6" s="34">
        <f t="shared" si="11"/>
        <v>85.83</v>
      </c>
      <c r="DA6" s="34">
        <f t="shared" si="11"/>
        <v>89.09</v>
      </c>
      <c r="DB6" s="34">
        <f t="shared" si="11"/>
        <v>90.03</v>
      </c>
      <c r="DC6" s="34">
        <f t="shared" si="11"/>
        <v>71.069999999999993</v>
      </c>
      <c r="DD6" s="34">
        <f t="shared" si="11"/>
        <v>70.14</v>
      </c>
      <c r="DE6" s="34">
        <f t="shared" si="11"/>
        <v>68.83</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0.04</v>
      </c>
      <c r="EF6" s="34">
        <f t="shared" ref="EF6:EN6" si="14">IF(EF7="",NA(),EF7)</f>
        <v>0.17</v>
      </c>
      <c r="EG6" s="33">
        <f t="shared" si="14"/>
        <v>0</v>
      </c>
      <c r="EH6" s="34">
        <f t="shared" si="14"/>
        <v>7.82</v>
      </c>
      <c r="EI6" s="34">
        <f t="shared" si="14"/>
        <v>4.6399999999999997</v>
      </c>
      <c r="EJ6" s="34">
        <f t="shared" si="14"/>
        <v>7.0000000000000007E-2</v>
      </c>
      <c r="EK6" s="34">
        <f t="shared" si="14"/>
        <v>0.08</v>
      </c>
      <c r="EL6" s="34">
        <f t="shared" si="14"/>
        <v>0.26</v>
      </c>
      <c r="EM6" s="34">
        <f t="shared" si="14"/>
        <v>0.09</v>
      </c>
      <c r="EN6" s="34">
        <f t="shared" si="14"/>
        <v>0.09</v>
      </c>
      <c r="EO6" s="33" t="str">
        <f>IF(EO7="","",IF(EO7="-","【-】","【"&amp;SUBSTITUTE(TEXT(EO7,"#,##0.00"),"-","△")&amp;"】"))</f>
        <v>【0.10】</v>
      </c>
    </row>
    <row r="7" spans="1:145" s="35" customFormat="1" x14ac:dyDescent="0.15">
      <c r="A7" s="27"/>
      <c r="B7" s="36">
        <v>2017</v>
      </c>
      <c r="C7" s="36">
        <v>232289</v>
      </c>
      <c r="D7" s="36">
        <v>47</v>
      </c>
      <c r="E7" s="36">
        <v>17</v>
      </c>
      <c r="F7" s="36">
        <v>4</v>
      </c>
      <c r="G7" s="36">
        <v>0</v>
      </c>
      <c r="H7" s="36" t="s">
        <v>109</v>
      </c>
      <c r="I7" s="36" t="s">
        <v>110</v>
      </c>
      <c r="J7" s="36" t="s">
        <v>111</v>
      </c>
      <c r="K7" s="36" t="s">
        <v>112</v>
      </c>
      <c r="L7" s="36" t="s">
        <v>113</v>
      </c>
      <c r="M7" s="36" t="s">
        <v>114</v>
      </c>
      <c r="N7" s="37" t="s">
        <v>115</v>
      </c>
      <c r="O7" s="37" t="s">
        <v>116</v>
      </c>
      <c r="P7" s="37">
        <v>2.2200000000000002</v>
      </c>
      <c r="Q7" s="37">
        <v>100</v>
      </c>
      <c r="R7" s="37">
        <v>1620</v>
      </c>
      <c r="S7" s="37">
        <v>48052</v>
      </c>
      <c r="T7" s="37">
        <v>10.47</v>
      </c>
      <c r="U7" s="37">
        <v>4589.49</v>
      </c>
      <c r="V7" s="37">
        <v>1063</v>
      </c>
      <c r="W7" s="37">
        <v>0.32</v>
      </c>
      <c r="X7" s="37">
        <v>3321.88</v>
      </c>
      <c r="Y7" s="37">
        <v>81.7</v>
      </c>
      <c r="Z7" s="37">
        <v>87.48</v>
      </c>
      <c r="AA7" s="37">
        <v>83.56</v>
      </c>
      <c r="AB7" s="37">
        <v>87.48</v>
      </c>
      <c r="AC7" s="37">
        <v>89.57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3912.98</v>
      </c>
      <c r="BG7" s="37">
        <v>3366.79</v>
      </c>
      <c r="BH7" s="37">
        <v>322.56</v>
      </c>
      <c r="BI7" s="37">
        <v>1832.07</v>
      </c>
      <c r="BJ7" s="37">
        <v>1520.77</v>
      </c>
      <c r="BK7" s="37">
        <v>1554.05</v>
      </c>
      <c r="BL7" s="37">
        <v>1671.86</v>
      </c>
      <c r="BM7" s="37">
        <v>1673.47</v>
      </c>
      <c r="BN7" s="37">
        <v>1298.9100000000001</v>
      </c>
      <c r="BO7" s="37">
        <v>1243.71</v>
      </c>
      <c r="BP7" s="37">
        <v>1225.44</v>
      </c>
      <c r="BQ7" s="37">
        <v>19.8</v>
      </c>
      <c r="BR7" s="37">
        <v>20.420000000000002</v>
      </c>
      <c r="BS7" s="37">
        <v>25.92</v>
      </c>
      <c r="BT7" s="37">
        <v>20.57</v>
      </c>
      <c r="BU7" s="37">
        <v>18.86</v>
      </c>
      <c r="BV7" s="37">
        <v>53.01</v>
      </c>
      <c r="BW7" s="37">
        <v>50.54</v>
      </c>
      <c r="BX7" s="37">
        <v>49.22</v>
      </c>
      <c r="BY7" s="37">
        <v>69.87</v>
      </c>
      <c r="BZ7" s="37">
        <v>74.3</v>
      </c>
      <c r="CA7" s="37">
        <v>75.58</v>
      </c>
      <c r="CB7" s="37">
        <v>447.31</v>
      </c>
      <c r="CC7" s="37">
        <v>447.39</v>
      </c>
      <c r="CD7" s="37">
        <v>352.54</v>
      </c>
      <c r="CE7" s="37">
        <v>447.6</v>
      </c>
      <c r="CF7" s="37">
        <v>478.04</v>
      </c>
      <c r="CG7" s="37">
        <v>299.39</v>
      </c>
      <c r="CH7" s="37">
        <v>320.36</v>
      </c>
      <c r="CI7" s="37">
        <v>332.02</v>
      </c>
      <c r="CJ7" s="37">
        <v>234.96</v>
      </c>
      <c r="CK7" s="37">
        <v>221.81</v>
      </c>
      <c r="CL7" s="37">
        <v>215.23</v>
      </c>
      <c r="CM7" s="37" t="s">
        <v>115</v>
      </c>
      <c r="CN7" s="37" t="s">
        <v>115</v>
      </c>
      <c r="CO7" s="37" t="s">
        <v>115</v>
      </c>
      <c r="CP7" s="37" t="s">
        <v>115</v>
      </c>
      <c r="CQ7" s="37" t="s">
        <v>115</v>
      </c>
      <c r="CR7" s="37">
        <v>36.200000000000003</v>
      </c>
      <c r="CS7" s="37">
        <v>34.74</v>
      </c>
      <c r="CT7" s="37">
        <v>36.65</v>
      </c>
      <c r="CU7" s="37">
        <v>42.9</v>
      </c>
      <c r="CV7" s="37">
        <v>43.36</v>
      </c>
      <c r="CW7" s="37">
        <v>42.66</v>
      </c>
      <c r="CX7" s="37">
        <v>82.81</v>
      </c>
      <c r="CY7" s="37">
        <v>84.69</v>
      </c>
      <c r="CZ7" s="37">
        <v>85.83</v>
      </c>
      <c r="DA7" s="37">
        <v>89.09</v>
      </c>
      <c r="DB7" s="37">
        <v>90.03</v>
      </c>
      <c r="DC7" s="37">
        <v>71.069999999999993</v>
      </c>
      <c r="DD7" s="37">
        <v>70.14</v>
      </c>
      <c r="DE7" s="37">
        <v>68.83</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0.04</v>
      </c>
      <c r="EF7" s="37">
        <v>0.17</v>
      </c>
      <c r="EG7" s="37">
        <v>0</v>
      </c>
      <c r="EH7" s="37">
        <v>7.82</v>
      </c>
      <c r="EI7" s="37">
        <v>4.6399999999999997</v>
      </c>
      <c r="EJ7" s="37">
        <v>7.0000000000000007E-2</v>
      </c>
      <c r="EK7" s="37">
        <v>0.08</v>
      </c>
      <c r="EL7" s="37">
        <v>0.26</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2018-12-03T09:15:08Z</dcterms:created>
  <dcterms:modified xsi:type="dcterms:W3CDTF">2019-02-06T06:50:46Z</dcterms:modified>
  <cp:category/>
</cp:coreProperties>
</file>