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7 福西\03_公営企業\03_経営比較分析表(電気)\02経営比較分析表公表\05市町村修正後回答\29豊明市\"/>
    </mc:Choice>
  </mc:AlternateContent>
  <workbookProtection workbookAlgorithmName="SHA-512" workbookHashValue="+juW915MTAVB93dPKmZL3aLNDDQkbFQ/Z8lNstAQGjF0VIiD5OiYNeoTpmteJ8t3SbhEde3l0Y1AlXoej6Ji7w==" workbookSaltValue="BL1PFnm+R5PEDUc1CpdjRg==" workbookSpinCount="100000" lockStructure="1"/>
  <bookViews>
    <workbookView xWindow="0" yWindow="0" windowWidth="20490" windowHeight="753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J5" i="4" s="1"/>
  <c r="N6" i="5"/>
  <c r="M6" i="5"/>
  <c r="FT8" i="5" s="1"/>
  <c r="L6" i="5"/>
  <c r="K6" i="5"/>
  <c r="J3" i="4" s="1"/>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N5" i="4"/>
  <c r="F5" i="4"/>
  <c r="B5" i="4"/>
  <c r="N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KN10" i="5"/>
  <c r="IZ10" i="5"/>
  <c r="HK10" i="5"/>
  <c r="FV10" i="5"/>
  <c r="EG10" i="5"/>
  <c r="CR10" i="5"/>
  <c r="BA10" i="5"/>
  <c r="J11" i="4"/>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N11" i="4"/>
  <c r="KF10" i="5"/>
  <c r="IQ10" i="5"/>
  <c r="HC10" i="5"/>
  <c r="FN10" i="5"/>
  <c r="DY10" i="5"/>
  <c r="CJ10" i="5"/>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F11" i="4"/>
  <c r="KB10" i="5"/>
  <c r="IM10" i="5"/>
  <c r="GY10" i="5"/>
  <c r="FJ10" i="5"/>
  <c r="DU10" i="5"/>
  <c r="CF10" i="5"/>
  <c r="MK10" i="5"/>
  <c r="MA10" i="5"/>
  <c r="LG10" i="5"/>
  <c r="JR10" i="5"/>
  <c r="IC10" i="5"/>
  <c r="GN10" i="5"/>
  <c r="EZ10" i="5"/>
  <c r="DK10" i="5"/>
  <c r="BU10" i="5"/>
  <c r="FB18" i="5"/>
  <c r="FD12" i="5"/>
  <c r="EZ12" i="5"/>
  <c r="FA18" i="5"/>
  <c r="FC12" i="5"/>
  <c r="FD18" i="5"/>
  <c r="EZ18" i="5"/>
  <c r="FB12" i="5"/>
  <c r="FC18" i="5"/>
  <c r="FA12" i="5"/>
</calcChain>
</file>

<file path=xl/sharedStrings.xml><?xml version="1.0" encoding="utf-8"?>
<sst xmlns="http://schemas.openxmlformats.org/spreadsheetml/2006/main" count="1113" uniqueCount="272">
  <si>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</si>
  <si>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</si>
  <si>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</si>
  <si>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</si>
  <si>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</si>
  <si>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</si>
  <si>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</si>
  <si>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</si>
  <si>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将来の施設更新に充てるための水上太陽光発電管理基金に積み立て、一般会計に繰り出している。基金積立、一般会計繰出した残額については、繰越金として、翌年度に繰り越し、次年度以降の運転資金としている。今後も事業運営に必要な財源を確保しつつ、一般会計への繰り出しを通じて住民の福祉の向上に努める方針としている。
建設改良積立金への積立て　500千円　一般会計への繰出し　16,056千円　　繰越金　13,177千円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</si>
  <si>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</si>
  <si>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</si>
  <si>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</si>
  <si>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</si>
  <si>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</si>
  <si>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</si>
  <si>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</si>
  <si>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</si>
  <si>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</si>
  <si>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</si>
  <si>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</si>
  <si>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</si>
  <si>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</si>
  <si>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</si>
  <si>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</si>
  <si>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</si>
  <si>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</si>
  <si>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</si>
  <si>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</si>
  <si>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</si>
  <si>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</si>
  <si>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</si>
  <si>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</si>
  <si>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</si>
  <si>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</si>
  <si>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</si>
  <si>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</si>
  <si>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</si>
  <si>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</si>
  <si>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</si>
  <si>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</si>
  <si>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</si>
  <si>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</si>
  <si>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</si>
  <si>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</si>
  <si>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</si>
  <si>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</si>
  <si>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</si>
  <si>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</si>
  <si>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</si>
  <si>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</si>
  <si>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</si>
  <si>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</si>
  <si>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</si>
  <si>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</si>
  <si>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</si>
  <si>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</si>
  <si>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</si>
  <si>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</si>
  <si>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</si>
  <si>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</si>
  <si>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</si>
  <si>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</si>
  <si>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</si>
  <si>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</si>
  <si>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</si>
  <si>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</si>
  <si>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</si>
  <si>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</si>
  <si>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</si>
  <si>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</si>
  <si>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</si>
  <si>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</si>
  <si>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</si>
  <si>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</si>
  <si>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</si>
  <si>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</si>
  <si>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</si>
  <si>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</si>
  <si>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</si>
  <si>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</si>
  <si>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</si>
  <si>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</si>
  <si>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</si>
  <si>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</si>
  <si>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</si>
  <si>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</si>
  <si>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</si>
  <si>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</si>
  <si>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</si>
  <si>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</si>
  <si>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</si>
  <si>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</si>
  <si>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</si>
  <si>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</si>
  <si>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</si>
  <si>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</si>
  <si>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</si>
  <si>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</si>
  <si>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</si>
  <si>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</si>
  <si>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</si>
  <si>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</si>
  <si>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</si>
  <si>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</si>
  <si>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</si>
  <si>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</si>
  <si>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</si>
  <si>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</si>
  <si>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</si>
  <si>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</si>
  <si>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</si>
  <si>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</si>
  <si>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</si>
  <si>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</si>
  <si>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</si>
  <si>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</si>
  <si>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</si>
  <si>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232297</t>
  </si>
  <si>
    <t>47</t>
  </si>
  <si>
    <t>04</t>
  </si>
  <si>
    <t>0</t>
  </si>
  <si>
    <t>000</t>
  </si>
  <si>
    <t>愛知県　豊明市</t>
  </si>
  <si>
    <t>法非適用</t>
  </si>
  <si>
    <t>電気事業</t>
  </si>
  <si>
    <t>非設置</t>
  </si>
  <si>
    <t>該当数値なし</t>
  </si>
  <si>
    <t>-</t>
  </si>
  <si>
    <t>平成49年 3月27日　　豊明市水上メガソーラー発電所</t>
  </si>
  <si>
    <t>平成49年 3月27日　豊明市水上メガソーラー発電所</t>
  </si>
  <si>
    <t>無</t>
  </si>
  <si>
    <t>中部電力株式会社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</si>
  <si>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</si>
  <si>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</si>
  <si>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</si>
  <si>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</si>
  <si>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</si>
  <si>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</si>
  <si>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</si>
  <si>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</si>
  <si>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</si>
  <si>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</si>
  <si>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</si>
  <si>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</si>
  <si>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</si>
  <si>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</si>
  <si>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</si>
  <si>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</si>
  <si>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</si>
  <si>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</si>
  <si>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</si>
  <si>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</si>
  <si>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</si>
  <si>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</si>
  <si>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</si>
  <si>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</si>
  <si>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</si>
  <si>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</si>
  <si>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</si>
  <si>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</si>
  <si>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</si>
  <si>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</si>
  <si>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</si>
  <si>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</si>
  <si>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</si>
  <si>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</si>
  <si>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</si>
  <si>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</si>
  <si>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</si>
  <si>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</si>
  <si>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</si>
  <si>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</si>
  <si>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</si>
  <si>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</si>
  <si>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</si>
  <si>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</si>
  <si>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</si>
  <si>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</si>
  <si>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</si>
  <si>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</si>
  <si>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</si>
  <si>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</si>
  <si>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</si>
  <si>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</si>
  <si>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</si>
  <si>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</si>
  <si>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</si>
  <si>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</si>
  <si>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</si>
  <si>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</si>
  <si>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</si>
  <si>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</si>
  <si>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</si>
  <si>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</si>
  <si>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</si>
  <si>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</si>
  <si>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</si>
  <si>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</si>
  <si>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</si>
  <si>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</si>
  <si>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</si>
  <si>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</si>
  <si>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</si>
  <si>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</si>
  <si>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</si>
  <si>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</si>
  <si>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</si>
  <si>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</si>
  <si>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</si>
  <si>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</si>
  <si>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</si>
  <si>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</si>
  <si>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</si>
  <si>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</si>
  <si>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</si>
  <si>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</si>
  <si>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</si>
  <si>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</si>
  <si>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</si>
  <si>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</si>
  <si>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</si>
  <si>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</si>
  <si>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</si>
  <si>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</si>
  <si>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</si>
  <si>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</si>
  <si>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</si>
  <si>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</si>
  <si>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</si>
  <si>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</si>
  <si>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</si>
  <si>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</si>
  <si>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</si>
  <si>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</si>
  <si>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</si>
  <si>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</si>
  <si>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</si>
  <si>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</si>
  <si>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</si>
  <si>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</si>
  <si>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</si>
  <si>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</si>
  <si>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</si>
  <si>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</si>
  <si>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</si>
  <si>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</si>
  <si>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</si>
  <si>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</si>
  <si>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</si>
  <si>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</si>
  <si>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</si>
  <si>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</si>
  <si>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</si>
  <si>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</si>
  <si>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</si>
  <si>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</si>
  <si>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</si>
  <si>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</si>
  <si>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</si>
  <si>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</si>
  <si>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</si>
  <si>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</si>
  <si>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</si>
  <si>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</si>
  <si>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</si>
  <si>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</si>
  <si>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</si>
  <si>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</si>
  <si>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</si>
  <si>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r>
      <t xml:space="preserve">　豊明市水上太陽光発電事業は、平成28年6月に特別会計が創設され、市内のため池に発電出力1,500kWの施設を整備した。平成29年3月に施設は完成し、同月28日より発電を開始した。
【収益的収支比率】
　当事業の指標が前年と比べて大きく減少しているのは、施設整備費として繰入れた一般会計からの繰入金がなくなったことに加え、売電が開始され収入が増えたこと、維持管理による支出が発生したこと、地方債の償還が始まったことによる。
【営業収支比率】
　売電収入を得るのは平成29年度から売電を開始し、黒字化したことにより昨年度に比べて大きく上回った。ただし、当市の電気事業は収益事業との位置付けから、収益の大部分を一般会計に繰入を行っている。将来的な設備改修等に向け適正な金額の積立金を拠出していく必要がある。
【EBITDA（減価償却前営業利益）】
　当事業の指標が平均値より大きく上回っているのは、売電を開始したことに加え、売電収入も当初想定に比べ１１４％で推移しているためである。今後継続して高い水準を保つために、適切な維持管理につとめていく必要がある
</t>
    </r>
    <r>
      <rPr>
        <sz val="14"/>
        <rFont val="ＭＳ ゴシック"/>
        <family val="3"/>
        <charset val="128"/>
      </rPr>
      <t xml:space="preserve">
【流動比率】
　地方公営企業法を適用していないため、該当なし。</t>
    </r>
    <rPh sb="110" eb="112">
      <t>ゼンネン</t>
    </rPh>
    <rPh sb="113" eb="114">
      <t>クラ</t>
    </rPh>
    <rPh sb="116" eb="117">
      <t>オオ</t>
    </rPh>
    <rPh sb="119" eb="121">
      <t>ゲンショウ</t>
    </rPh>
    <rPh sb="159" eb="160">
      <t>クワ</t>
    </rPh>
    <rPh sb="162" eb="164">
      <t>バイデン</t>
    </rPh>
    <rPh sb="165" eb="167">
      <t>カイシ</t>
    </rPh>
    <rPh sb="169" eb="171">
      <t>シュウニュウ</t>
    </rPh>
    <rPh sb="172" eb="173">
      <t>フ</t>
    </rPh>
    <rPh sb="178" eb="180">
      <t>イジ</t>
    </rPh>
    <rPh sb="180" eb="182">
      <t>カンリ</t>
    </rPh>
    <rPh sb="185" eb="187">
      <t>シシュツ</t>
    </rPh>
    <rPh sb="188" eb="190">
      <t>ハッセイ</t>
    </rPh>
    <rPh sb="195" eb="198">
      <t>チホウサイ</t>
    </rPh>
    <rPh sb="199" eb="201">
      <t>ショウカン</t>
    </rPh>
    <rPh sb="202" eb="203">
      <t>ハジ</t>
    </rPh>
    <rPh sb="241" eb="243">
      <t>バイデン</t>
    </rPh>
    <rPh sb="244" eb="246">
      <t>カイシ</t>
    </rPh>
    <rPh sb="248" eb="251">
      <t>クロジカ</t>
    </rPh>
    <rPh sb="258" eb="261">
      <t>サクネンド</t>
    </rPh>
    <rPh sb="262" eb="263">
      <t>クラ</t>
    </rPh>
    <rPh sb="265" eb="266">
      <t>オオ</t>
    </rPh>
    <rPh sb="268" eb="270">
      <t>ウワマワ</t>
    </rPh>
    <rPh sb="277" eb="279">
      <t>トウシ</t>
    </rPh>
    <rPh sb="280" eb="282">
      <t>デンキ</t>
    </rPh>
    <rPh sb="282" eb="284">
      <t>ジギョウ</t>
    </rPh>
    <rPh sb="285" eb="287">
      <t>シュウエキ</t>
    </rPh>
    <rPh sb="287" eb="289">
      <t>ジギョウ</t>
    </rPh>
    <rPh sb="291" eb="293">
      <t>イチ</t>
    </rPh>
    <rPh sb="293" eb="294">
      <t>ヅ</t>
    </rPh>
    <rPh sb="298" eb="300">
      <t>シュウエキ</t>
    </rPh>
    <rPh sb="301" eb="304">
      <t>ダイブブン</t>
    </rPh>
    <rPh sb="305" eb="307">
      <t>イッパン</t>
    </rPh>
    <rPh sb="307" eb="309">
      <t>カイケイ</t>
    </rPh>
    <rPh sb="310" eb="312">
      <t>クリイレ</t>
    </rPh>
    <rPh sb="313" eb="314">
      <t>オコナ</t>
    </rPh>
    <rPh sb="319" eb="322">
      <t>ショウライテキ</t>
    </rPh>
    <rPh sb="323" eb="325">
      <t>セツビ</t>
    </rPh>
    <rPh sb="325" eb="327">
      <t>カイシュウ</t>
    </rPh>
    <rPh sb="327" eb="328">
      <t>トウ</t>
    </rPh>
    <rPh sb="329" eb="330">
      <t>ム</t>
    </rPh>
    <rPh sb="331" eb="333">
      <t>テキセイ</t>
    </rPh>
    <rPh sb="334" eb="336">
      <t>キンガク</t>
    </rPh>
    <rPh sb="337" eb="339">
      <t>ツミタテ</t>
    </rPh>
    <rPh sb="339" eb="340">
      <t>キン</t>
    </rPh>
    <rPh sb="341" eb="343">
      <t>キョシュツ</t>
    </rPh>
    <rPh sb="347" eb="349">
      <t>ヒツヨウ</t>
    </rPh>
    <rPh sb="391" eb="392">
      <t>ウワ</t>
    </rPh>
    <rPh sb="400" eb="402">
      <t>バイデン</t>
    </rPh>
    <rPh sb="403" eb="405">
      <t>カイシ</t>
    </rPh>
    <rPh sb="410" eb="411">
      <t>クワ</t>
    </rPh>
    <rPh sb="413" eb="415">
      <t>バイデン</t>
    </rPh>
    <rPh sb="415" eb="417">
      <t>シュウニュウ</t>
    </rPh>
    <rPh sb="418" eb="420">
      <t>トウショ</t>
    </rPh>
    <rPh sb="420" eb="422">
      <t>ソウテイ</t>
    </rPh>
    <rPh sb="423" eb="424">
      <t>クラ</t>
    </rPh>
    <rPh sb="430" eb="432">
      <t>スイイ</t>
    </rPh>
    <rPh sb="442" eb="444">
      <t>コンゴ</t>
    </rPh>
    <rPh sb="444" eb="446">
      <t>ケイゾク</t>
    </rPh>
    <rPh sb="448" eb="449">
      <t>タカ</t>
    </rPh>
    <rPh sb="450" eb="452">
      <t>スイジュン</t>
    </rPh>
    <rPh sb="453" eb="454">
      <t>タモ</t>
    </rPh>
    <rPh sb="459" eb="461">
      <t>テキセツ</t>
    </rPh>
    <rPh sb="462" eb="464">
      <t>イジ</t>
    </rPh>
    <rPh sb="464" eb="466">
      <t>カンリ</t>
    </rPh>
    <rPh sb="473" eb="475">
      <t>ヒツヨウ</t>
    </rPh>
    <rPh sb="488" eb="490">
      <t>チホウ</t>
    </rPh>
    <rPh sb="490" eb="492">
      <t>コウエイ</t>
    </rPh>
    <rPh sb="492" eb="494">
      <t>キギョウ</t>
    </rPh>
    <rPh sb="494" eb="495">
      <t>ホウ</t>
    </rPh>
    <rPh sb="496" eb="498">
      <t>テキヨウ</t>
    </rPh>
    <rPh sb="506" eb="508">
      <t>ガイトウ</t>
    </rPh>
    <phoneticPr fontId="5"/>
  </si>
  <si>
    <r>
      <t>　国が定める固定価格買取制度（FIT）による売電事業であり、20年間は安定した収益が見込まれる。発電状況を24時間遠隔監視し、売電事業を安定して継続できるように努める。
　また、天災によるリスク、機器不良によるリスクなどもあり、保険及び早期改修を通じて安定した発電につなげていきたい。
　FIT制度適用終了後（平成49年3月）の事業のあり方については、現時点でその方針は決まっていない。今後のエネルギー政策の動向も踏まえ、FIT適用終了後の売電収入の変動リスク並びに事業のあり方を検討することとしている。
　</t>
    </r>
    <r>
      <rPr>
        <sz val="14"/>
        <rFont val="ＭＳ ゴシック"/>
        <family val="3"/>
        <charset val="128"/>
      </rPr>
      <t>平成３２年度までに経営戦略策定予定。</t>
    </r>
    <rPh sb="89" eb="91">
      <t>テンサイ</t>
    </rPh>
    <rPh sb="98" eb="100">
      <t>キキ</t>
    </rPh>
    <rPh sb="100" eb="102">
      <t>フリョウ</t>
    </rPh>
    <rPh sb="114" eb="116">
      <t>ホケン</t>
    </rPh>
    <rPh sb="116" eb="117">
      <t>オヨ</t>
    </rPh>
    <rPh sb="118" eb="120">
      <t>ソウキ</t>
    </rPh>
    <rPh sb="120" eb="122">
      <t>カイシュウ</t>
    </rPh>
    <rPh sb="123" eb="124">
      <t>ツウ</t>
    </rPh>
    <rPh sb="126" eb="128">
      <t>アンテイ</t>
    </rPh>
    <rPh sb="130" eb="132">
      <t>ハツデン</t>
    </rPh>
    <rPh sb="193" eb="195">
      <t>コンゴ</t>
    </rPh>
    <rPh sb="201" eb="203">
      <t>セイサク</t>
    </rPh>
    <rPh sb="204" eb="206">
      <t>ドウコウ</t>
    </rPh>
    <rPh sb="207" eb="208">
      <t>フ</t>
    </rPh>
    <rPh sb="230" eb="231">
      <t>ナラ</t>
    </rPh>
    <rPh sb="255" eb="257">
      <t>ヘイセイ</t>
    </rPh>
    <rPh sb="259" eb="261">
      <t>ネンド</t>
    </rPh>
    <rPh sb="264" eb="266">
      <t>ケイエイ</t>
    </rPh>
    <rPh sb="266" eb="268">
      <t>センリャク</t>
    </rPh>
    <rPh sb="270" eb="272">
      <t>ヨテイ</t>
    </rPh>
    <phoneticPr fontId="5"/>
  </si>
  <si>
    <r>
      <t xml:space="preserve">　「1.経営の状況について」についてでも述べているが、本施設は平成29年3月に完成し、同月28日より売電開始をしているため、平成28年度決算では売電収入がない。
　また、平成28年度に特別会計を創設したばかりであり、現状では事業継続に支障をきたすような経営のリスクは少ないと考えられるが、歳入は全て固定価格買取制度（FIT）で占められており、FIT適用終了後（平成49年3月）は歳入が大きく変動するリスクを抱えている。歳出では、天災による損傷、機器の故障など突発的に発生する事象に対応できるよう、定期メンテナンスの実施などリスク低減に努めていく必要がある。
【設備利用率】
　売電収入も当初想定に比べ１１４％で推移しており、現時点では問題はない。ただし将来的に設備の劣化が想定されるため、必要な改修を早期におこなっていくことで設備利用率を維持向上していく必要がある。
【修繕費比率】
　平成29年度においては、当初設計不良に対応したアース線の修繕工事を実施した。初期不良を対応については１年から2年程度発生することを今後も想定している。
【企業残高料金収入比率】
　平成29年度より売電開始及び企業債の償還を開始した。17年間で償還をしていく。
【有形固定資産減価償却率】
</t>
    </r>
    <r>
      <rPr>
        <sz val="14"/>
        <rFont val="ＭＳ ゴシック"/>
        <family val="3"/>
        <charset val="128"/>
      </rPr>
      <t>　地方公営企業法を適用していないため、該当なし。</t>
    </r>
    <rPh sb="112" eb="114">
      <t>ジギョウ</t>
    </rPh>
    <rPh sb="114" eb="116">
      <t>ケイゾク</t>
    </rPh>
    <rPh sb="117" eb="119">
      <t>シショウ</t>
    </rPh>
    <rPh sb="133" eb="134">
      <t>スク</t>
    </rPh>
    <rPh sb="137" eb="138">
      <t>カンガ</t>
    </rPh>
    <rPh sb="209" eb="211">
      <t>サイシュツ</t>
    </rPh>
    <rPh sb="214" eb="216">
      <t>テンサイ</t>
    </rPh>
    <rPh sb="219" eb="221">
      <t>ソンショウ</t>
    </rPh>
    <rPh sb="222" eb="224">
      <t>キキ</t>
    </rPh>
    <rPh sb="229" eb="232">
      <t>トッパツテキ</t>
    </rPh>
    <rPh sb="233" eb="235">
      <t>ハッセイ</t>
    </rPh>
    <rPh sb="237" eb="239">
      <t>ジショウ</t>
    </rPh>
    <rPh sb="240" eb="242">
      <t>タイオウ</t>
    </rPh>
    <rPh sb="248" eb="250">
      <t>テイキ</t>
    </rPh>
    <rPh sb="257" eb="259">
      <t>ジッシ</t>
    </rPh>
    <rPh sb="264" eb="266">
      <t>テイゲン</t>
    </rPh>
    <rPh sb="267" eb="268">
      <t>ツト</t>
    </rPh>
    <rPh sb="272" eb="274">
      <t>ヒツヨウ</t>
    </rPh>
    <rPh sb="281" eb="283">
      <t>セツビ</t>
    </rPh>
    <rPh sb="283" eb="286">
      <t>リヨウリツ</t>
    </rPh>
    <rPh sb="313" eb="314">
      <t>ゲン</t>
    </rPh>
    <rPh sb="314" eb="316">
      <t>ジテン</t>
    </rPh>
    <rPh sb="318" eb="320">
      <t>モンダイ</t>
    </rPh>
    <rPh sb="327" eb="330">
      <t>ショウライテキ</t>
    </rPh>
    <rPh sb="331" eb="333">
      <t>セツビ</t>
    </rPh>
    <rPh sb="334" eb="336">
      <t>レッカ</t>
    </rPh>
    <rPh sb="337" eb="339">
      <t>ソウテイ</t>
    </rPh>
    <rPh sb="345" eb="347">
      <t>ヒツヨウ</t>
    </rPh>
    <rPh sb="348" eb="350">
      <t>カイシュウ</t>
    </rPh>
    <rPh sb="351" eb="353">
      <t>ソウキ</t>
    </rPh>
    <rPh sb="364" eb="366">
      <t>セツビ</t>
    </rPh>
    <rPh sb="366" eb="369">
      <t>リヨウリツ</t>
    </rPh>
    <rPh sb="370" eb="372">
      <t>イジ</t>
    </rPh>
    <rPh sb="372" eb="374">
      <t>コウジョウ</t>
    </rPh>
    <rPh sb="378" eb="380">
      <t>ヒツヨウ</t>
    </rPh>
    <rPh sb="387" eb="390">
      <t>シュウゼンヒ</t>
    </rPh>
    <rPh sb="390" eb="392">
      <t>ヒリツ</t>
    </rPh>
    <rPh sb="395" eb="397">
      <t>ヘイセイ</t>
    </rPh>
    <rPh sb="399" eb="401">
      <t>ネンド</t>
    </rPh>
    <rPh sb="407" eb="409">
      <t>トウショ</t>
    </rPh>
    <rPh sb="409" eb="411">
      <t>セッケイ</t>
    </rPh>
    <rPh sb="411" eb="413">
      <t>フリョウ</t>
    </rPh>
    <rPh sb="414" eb="416">
      <t>タイオウ</t>
    </rPh>
    <rPh sb="421" eb="422">
      <t>セン</t>
    </rPh>
    <rPh sb="423" eb="425">
      <t>シュウゼン</t>
    </rPh>
    <rPh sb="425" eb="427">
      <t>コウジ</t>
    </rPh>
    <rPh sb="428" eb="430">
      <t>ジッシ</t>
    </rPh>
    <rPh sb="433" eb="435">
      <t>ショキ</t>
    </rPh>
    <rPh sb="435" eb="437">
      <t>フリョウ</t>
    </rPh>
    <rPh sb="438" eb="440">
      <t>タイオウ</t>
    </rPh>
    <rPh sb="446" eb="447">
      <t>ネン</t>
    </rPh>
    <rPh sb="450" eb="451">
      <t>ネン</t>
    </rPh>
    <rPh sb="451" eb="453">
      <t>テイド</t>
    </rPh>
    <rPh sb="453" eb="455">
      <t>ハッセイ</t>
    </rPh>
    <rPh sb="460" eb="462">
      <t>コンゴ</t>
    </rPh>
    <rPh sb="463" eb="465">
      <t>ソウテイ</t>
    </rPh>
    <rPh sb="473" eb="475">
      <t>キギョウ</t>
    </rPh>
    <rPh sb="475" eb="477">
      <t>ザンダカ</t>
    </rPh>
    <rPh sb="477" eb="479">
      <t>リョウキン</t>
    </rPh>
    <rPh sb="479" eb="481">
      <t>シュウニュウ</t>
    </rPh>
    <rPh sb="481" eb="483">
      <t>ヒリツ</t>
    </rPh>
    <rPh sb="486" eb="488">
      <t>ヘイセイ</t>
    </rPh>
    <rPh sb="490" eb="492">
      <t>ネンド</t>
    </rPh>
    <rPh sb="494" eb="496">
      <t>バイデン</t>
    </rPh>
    <rPh sb="496" eb="498">
      <t>カイシ</t>
    </rPh>
    <rPh sb="498" eb="499">
      <t>オヨ</t>
    </rPh>
    <rPh sb="500" eb="502">
      <t>キギョウ</t>
    </rPh>
    <rPh sb="502" eb="503">
      <t>サイ</t>
    </rPh>
    <rPh sb="504" eb="506">
      <t>ショウカン</t>
    </rPh>
    <rPh sb="507" eb="509">
      <t>カイシ</t>
    </rPh>
    <rPh sb="514" eb="516">
      <t>ネンカン</t>
    </rPh>
    <rPh sb="517" eb="519">
      <t>ショウカン</t>
    </rPh>
    <rPh sb="544" eb="546">
      <t>チホウ</t>
    </rPh>
    <rPh sb="546" eb="548">
      <t>コウエイ</t>
    </rPh>
    <rPh sb="548" eb="550">
      <t>キギョウ</t>
    </rPh>
    <rPh sb="550" eb="551">
      <t>ホウ</t>
    </rPh>
    <rPh sb="552" eb="554">
      <t>テキヨウ</t>
    </rPh>
    <rPh sb="562" eb="564">
      <t>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</si>
</sst>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#N/A</c:v>
                </c:pt>
                <c:pt idx="2">
                  <c:v>#N/A</c:v>
                </c:pt>
                <c:pt idx="3">
                  <c:v>1389.2</c:v>
                </c:pt>
                <c:pt idx="4">
                  <c:v>244.2</c:v>
                </c:pt>
              </c:numCache>
            </c:numRef>
          </c:val>
          <c:extLst>
            <c:ext xmlns:c16="http://schemas.microsoft.com/office/drawing/2014/chart" uri="{C3380CC4-5D6E-409C-BE32-E72D297353CC}">
              <c16:uniqueId val="{00000000-2667-4EED-9BFC-D3B61742E8E8}"/>
            </c:ext>
          </c:extLst>
        </c:ser>
        <c:dLbls>
          <c:showLegendKey val="0"/>
          <c:showVal val="0"/>
          <c:showCatName val="0"/>
          <c:showSerName val="0"/>
          <c:showPercent val="0"/>
          <c:showBubbleSize val="0"/>
        </c:dLbls>
        <c:gapWidth val="180"/>
        <c:overlap val="-90"/>
        <c:axId val="87725184"/>
        <c:axId val="8772672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#N/A</c:v>
                </c:pt>
                <c:pt idx="2">
                  <c:v>#N/A</c:v>
                </c:pt>
                <c:pt idx="3">
                  <c:v>88.8</c:v>
                </c:pt>
                <c:pt idx="4">
                  <c:v>121.3</c:v>
                </c:pt>
              </c:numCache>
            </c:numRef>
          </c:val>
          <c:smooth val="0"/>
          <c:extLst>
            <c:ext xmlns:c16="http://schemas.microsoft.com/office/drawing/2014/chart" uri="{C3380CC4-5D6E-409C-BE32-E72D297353CC}">
              <c16:uniqueId val="{00000001-2667-4EED-9BFC-D3B61742E8E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667-4EED-9BFC-D3B61742E8E8}"/>
            </c:ext>
          </c:extLst>
        </c:ser>
        <c:dLbls>
          <c:showLegendKey val="0"/>
          <c:showVal val="0"/>
          <c:showCatName val="0"/>
          <c:showSerName val="0"/>
          <c:showPercent val="0"/>
          <c:showBubbleSize val="0"/>
        </c:dLbls>
        <c:marker val="1"/>
        <c:smooth val="0"/>
        <c:axId val="87725184"/>
        <c:axId val="87726720"/>
      </c:lineChart>
      <c:catAx>
        <c:axId val="87725184"/>
        <c:scaling>
          <c:orientation val="minMax"/>
        </c:scaling>
        <c:delete val="0"/>
        <c:axPos val="b"/>
        <c:numFmt formatCode="ge" sourceLinked="1"/>
        <c:majorTickMark val="none"/>
        <c:minorTickMark val="none"/>
        <c:tickLblPos val="none"/>
        <c:crossAx val="87726720"/>
        <c:crosses val="autoZero"/>
        <c:auto val="0"/>
        <c:lblAlgn val="ctr"/>
        <c:lblOffset val="100"/>
        <c:noMultiLvlLbl val="1"/>
      </c:catAx>
      <c:valAx>
        <c:axId val="87726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7251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#N/A</c:v>
                </c:pt>
                <c:pt idx="2">
                  <c:v>#N/A</c:v>
                </c:pt>
                <c:pt idx="3">
                  <c:v>#N/A</c:v>
                </c:pt>
                <c:pt idx="4">
                  <c:v>100</c:v>
                </c:pt>
              </c:numCache>
            </c:numRef>
          </c:val>
          <c:extLst>
            <c:ext xmlns:c16="http://schemas.microsoft.com/office/drawing/2014/chart" uri="{C3380CC4-5D6E-409C-BE32-E72D297353CC}">
              <c16:uniqueId val="{00000000-BAA5-4334-AB13-3829F4D79A6E}"/>
            </c:ext>
          </c:extLst>
        </c:ser>
        <c:dLbls>
          <c:showLegendKey val="0"/>
          <c:showVal val="0"/>
          <c:showCatName val="0"/>
          <c:showSerName val="0"/>
          <c:showPercent val="0"/>
          <c:showBubbleSize val="0"/>
        </c:dLbls>
        <c:gapWidth val="180"/>
        <c:overlap val="-90"/>
        <c:axId val="105518208"/>
        <c:axId val="10552012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#N/A</c:v>
                </c:pt>
                <c:pt idx="2">
                  <c:v>#N/A</c:v>
                </c:pt>
                <c:pt idx="3">
                  <c:v>79.8</c:v>
                </c:pt>
                <c:pt idx="4">
                  <c:v>88</c:v>
                </c:pt>
              </c:numCache>
            </c:numRef>
          </c:val>
          <c:smooth val="0"/>
          <c:extLst>
            <c:ext xmlns:c16="http://schemas.microsoft.com/office/drawing/2014/chart" uri="{C3380CC4-5D6E-409C-BE32-E72D297353CC}">
              <c16:uniqueId val="{00000001-BAA5-4334-AB13-3829F4D79A6E}"/>
            </c:ext>
          </c:extLst>
        </c:ser>
        <c:dLbls>
          <c:showLegendKey val="0"/>
          <c:showVal val="0"/>
          <c:showCatName val="0"/>
          <c:showSerName val="0"/>
          <c:showPercent val="0"/>
          <c:showBubbleSize val="0"/>
        </c:dLbls>
        <c:marker val="1"/>
        <c:smooth val="0"/>
        <c:axId val="105518208"/>
        <c:axId val="105520128"/>
      </c:lineChart>
      <c:catAx>
        <c:axId val="105518208"/>
        <c:scaling>
          <c:orientation val="minMax"/>
        </c:scaling>
        <c:delete val="0"/>
        <c:axPos val="b"/>
        <c:numFmt formatCode="ge" sourceLinked="1"/>
        <c:majorTickMark val="none"/>
        <c:minorTickMark val="none"/>
        <c:tickLblPos val="none"/>
        <c:crossAx val="105520128"/>
        <c:crosses val="autoZero"/>
        <c:auto val="0"/>
        <c:lblAlgn val="ctr"/>
        <c:lblOffset val="100"/>
        <c:noMultiLvlLbl val="1"/>
      </c:catAx>
      <c:valAx>
        <c:axId val="105520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518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760-47B3-ACA2-DF819F18D908}"/>
            </c:ext>
          </c:extLst>
        </c:ser>
        <c:dLbls>
          <c:showLegendKey val="0"/>
          <c:showVal val="0"/>
          <c:showCatName val="0"/>
          <c:showSerName val="0"/>
          <c:showPercent val="0"/>
          <c:showBubbleSize val="0"/>
        </c:dLbls>
        <c:gapWidth val="180"/>
        <c:overlap val="-90"/>
        <c:axId val="105574784"/>
        <c:axId val="10557670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60-47B3-ACA2-DF819F18D908}"/>
            </c:ext>
          </c:extLst>
        </c:ser>
        <c:dLbls>
          <c:showLegendKey val="0"/>
          <c:showVal val="0"/>
          <c:showCatName val="0"/>
          <c:showSerName val="0"/>
          <c:showPercent val="0"/>
          <c:showBubbleSize val="0"/>
        </c:dLbls>
        <c:marker val="1"/>
        <c:smooth val="0"/>
        <c:axId val="105574784"/>
        <c:axId val="105576704"/>
      </c:lineChart>
      <c:catAx>
        <c:axId val="105574784"/>
        <c:scaling>
          <c:orientation val="minMax"/>
        </c:scaling>
        <c:delete val="0"/>
        <c:axPos val="b"/>
        <c:numFmt formatCode="ge" sourceLinked="1"/>
        <c:majorTickMark val="none"/>
        <c:minorTickMark val="none"/>
        <c:tickLblPos val="none"/>
        <c:crossAx val="105576704"/>
        <c:crosses val="autoZero"/>
        <c:auto val="0"/>
        <c:lblAlgn val="ctr"/>
        <c:lblOffset val="100"/>
        <c:noMultiLvlLbl val="1"/>
      </c:catAx>
      <c:valAx>
        <c:axId val="105576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574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144-4A30-9126-71661BB1CA0E}"/>
            </c:ext>
          </c:extLst>
        </c:ser>
        <c:dLbls>
          <c:showLegendKey val="0"/>
          <c:showVal val="0"/>
          <c:showCatName val="0"/>
          <c:showSerName val="0"/>
          <c:showPercent val="0"/>
          <c:showBubbleSize val="0"/>
        </c:dLbls>
        <c:gapWidth val="180"/>
        <c:overlap val="-90"/>
        <c:axId val="106392960"/>
        <c:axId val="10639513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44-4A30-9126-71661BB1CA0E}"/>
            </c:ext>
          </c:extLst>
        </c:ser>
        <c:dLbls>
          <c:showLegendKey val="0"/>
          <c:showVal val="0"/>
          <c:showCatName val="0"/>
          <c:showSerName val="0"/>
          <c:showPercent val="0"/>
          <c:showBubbleSize val="0"/>
        </c:dLbls>
        <c:marker val="1"/>
        <c:smooth val="0"/>
        <c:axId val="106392960"/>
        <c:axId val="106395136"/>
      </c:lineChart>
      <c:catAx>
        <c:axId val="106392960"/>
        <c:scaling>
          <c:orientation val="minMax"/>
        </c:scaling>
        <c:delete val="0"/>
        <c:axPos val="b"/>
        <c:numFmt formatCode="ge" sourceLinked="1"/>
        <c:majorTickMark val="none"/>
        <c:minorTickMark val="none"/>
        <c:tickLblPos val="none"/>
        <c:crossAx val="106395136"/>
        <c:crosses val="autoZero"/>
        <c:auto val="0"/>
        <c:lblAlgn val="ctr"/>
        <c:lblOffset val="100"/>
        <c:noMultiLvlLbl val="1"/>
      </c:catAx>
      <c:valAx>
        <c:axId val="106395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392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A1F-4B9E-A2D6-77D2804D67E2}"/>
            </c:ext>
          </c:extLst>
        </c:ser>
        <c:dLbls>
          <c:showLegendKey val="0"/>
          <c:showVal val="0"/>
          <c:showCatName val="0"/>
          <c:showSerName val="0"/>
          <c:showPercent val="0"/>
          <c:showBubbleSize val="0"/>
        </c:dLbls>
        <c:gapWidth val="180"/>
        <c:overlap val="-90"/>
        <c:axId val="106424960"/>
        <c:axId val="106496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1F-4B9E-A2D6-77D2804D67E2}"/>
            </c:ext>
          </c:extLst>
        </c:ser>
        <c:dLbls>
          <c:showLegendKey val="0"/>
          <c:showVal val="0"/>
          <c:showCatName val="0"/>
          <c:showSerName val="0"/>
          <c:showPercent val="0"/>
          <c:showBubbleSize val="0"/>
        </c:dLbls>
        <c:marker val="1"/>
        <c:smooth val="0"/>
        <c:axId val="106424960"/>
        <c:axId val="106496768"/>
      </c:lineChart>
      <c:catAx>
        <c:axId val="106424960"/>
        <c:scaling>
          <c:orientation val="minMax"/>
        </c:scaling>
        <c:delete val="0"/>
        <c:axPos val="b"/>
        <c:numFmt formatCode="ge" sourceLinked="1"/>
        <c:majorTickMark val="none"/>
        <c:minorTickMark val="none"/>
        <c:tickLblPos val="none"/>
        <c:crossAx val="106496768"/>
        <c:crosses val="autoZero"/>
        <c:auto val="0"/>
        <c:lblAlgn val="ctr"/>
        <c:lblOffset val="100"/>
        <c:noMultiLvlLbl val="1"/>
      </c:catAx>
      <c:valAx>
        <c:axId val="106496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642496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22-4DBD-9276-CDB734EFFF25}"/>
            </c:ext>
          </c:extLst>
        </c:ser>
        <c:dLbls>
          <c:showLegendKey val="0"/>
          <c:showVal val="0"/>
          <c:showCatName val="0"/>
          <c:showSerName val="0"/>
          <c:showPercent val="0"/>
          <c:showBubbleSize val="0"/>
        </c:dLbls>
        <c:gapWidth val="180"/>
        <c:overlap val="-90"/>
        <c:axId val="106526592"/>
        <c:axId val="10654105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22-4DBD-9276-CDB734EFFF25}"/>
            </c:ext>
          </c:extLst>
        </c:ser>
        <c:dLbls>
          <c:showLegendKey val="0"/>
          <c:showVal val="0"/>
          <c:showCatName val="0"/>
          <c:showSerName val="0"/>
          <c:showPercent val="0"/>
          <c:showBubbleSize val="0"/>
        </c:dLbls>
        <c:marker val="1"/>
        <c:smooth val="0"/>
        <c:axId val="106526592"/>
        <c:axId val="106541056"/>
      </c:lineChart>
      <c:catAx>
        <c:axId val="106526592"/>
        <c:scaling>
          <c:orientation val="minMax"/>
        </c:scaling>
        <c:delete val="0"/>
        <c:axPos val="b"/>
        <c:numFmt formatCode="ge" sourceLinked="1"/>
        <c:majorTickMark val="none"/>
        <c:minorTickMark val="none"/>
        <c:tickLblPos val="none"/>
        <c:crossAx val="106541056"/>
        <c:crosses val="autoZero"/>
        <c:auto val="0"/>
        <c:lblAlgn val="ctr"/>
        <c:lblOffset val="100"/>
        <c:noMultiLvlLbl val="1"/>
      </c:catAx>
      <c:valAx>
        <c:axId val="106541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52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9B4-4731-BBB3-87C382D87F5B}"/>
            </c:ext>
          </c:extLst>
        </c:ser>
        <c:dLbls>
          <c:showLegendKey val="0"/>
          <c:showVal val="0"/>
          <c:showCatName val="0"/>
          <c:showSerName val="0"/>
          <c:showPercent val="0"/>
          <c:showBubbleSize val="0"/>
        </c:dLbls>
        <c:gapWidth val="180"/>
        <c:overlap val="-90"/>
        <c:axId val="107623552"/>
        <c:axId val="10762547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B4-4731-BBB3-87C382D87F5B}"/>
            </c:ext>
          </c:extLst>
        </c:ser>
        <c:dLbls>
          <c:showLegendKey val="0"/>
          <c:showVal val="0"/>
          <c:showCatName val="0"/>
          <c:showSerName val="0"/>
          <c:showPercent val="0"/>
          <c:showBubbleSize val="0"/>
        </c:dLbls>
        <c:marker val="1"/>
        <c:smooth val="0"/>
        <c:axId val="107623552"/>
        <c:axId val="107625472"/>
      </c:lineChart>
      <c:catAx>
        <c:axId val="107623552"/>
        <c:scaling>
          <c:orientation val="minMax"/>
        </c:scaling>
        <c:delete val="0"/>
        <c:axPos val="b"/>
        <c:numFmt formatCode="ge" sourceLinked="1"/>
        <c:majorTickMark val="none"/>
        <c:minorTickMark val="none"/>
        <c:tickLblPos val="none"/>
        <c:crossAx val="107625472"/>
        <c:crosses val="autoZero"/>
        <c:auto val="0"/>
        <c:lblAlgn val="ctr"/>
        <c:lblOffset val="100"/>
        <c:noMultiLvlLbl val="1"/>
      </c:catAx>
      <c:valAx>
        <c:axId val="107625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623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232-4203-9D9B-4802F63F8FF1}"/>
            </c:ext>
          </c:extLst>
        </c:ser>
        <c:dLbls>
          <c:showLegendKey val="0"/>
          <c:showVal val="0"/>
          <c:showCatName val="0"/>
          <c:showSerName val="0"/>
          <c:showPercent val="0"/>
          <c:showBubbleSize val="0"/>
        </c:dLbls>
        <c:gapWidth val="180"/>
        <c:overlap val="-90"/>
        <c:axId val="107659648"/>
        <c:axId val="10766156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32-4203-9D9B-4802F63F8FF1}"/>
            </c:ext>
          </c:extLst>
        </c:ser>
        <c:dLbls>
          <c:showLegendKey val="0"/>
          <c:showVal val="0"/>
          <c:showCatName val="0"/>
          <c:showSerName val="0"/>
          <c:showPercent val="0"/>
          <c:showBubbleSize val="0"/>
        </c:dLbls>
        <c:marker val="1"/>
        <c:smooth val="0"/>
        <c:axId val="107659648"/>
        <c:axId val="107661568"/>
      </c:lineChart>
      <c:catAx>
        <c:axId val="107659648"/>
        <c:scaling>
          <c:orientation val="minMax"/>
        </c:scaling>
        <c:delete val="0"/>
        <c:axPos val="b"/>
        <c:numFmt formatCode="ge" sourceLinked="1"/>
        <c:majorTickMark val="none"/>
        <c:minorTickMark val="none"/>
        <c:tickLblPos val="none"/>
        <c:crossAx val="107661568"/>
        <c:crosses val="autoZero"/>
        <c:auto val="0"/>
        <c:lblAlgn val="ctr"/>
        <c:lblOffset val="100"/>
        <c:noMultiLvlLbl val="1"/>
      </c:catAx>
      <c:valAx>
        <c:axId val="107661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659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F46-4D8A-B155-5D3088AF7A80}"/>
            </c:ext>
          </c:extLst>
        </c:ser>
        <c:dLbls>
          <c:showLegendKey val="0"/>
          <c:showVal val="0"/>
          <c:showCatName val="0"/>
          <c:showSerName val="0"/>
          <c:showPercent val="0"/>
          <c:showBubbleSize val="0"/>
        </c:dLbls>
        <c:gapWidth val="180"/>
        <c:overlap val="-90"/>
        <c:axId val="107683200"/>
        <c:axId val="10770176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46-4D8A-B155-5D3088AF7A80}"/>
            </c:ext>
          </c:extLst>
        </c:ser>
        <c:dLbls>
          <c:showLegendKey val="0"/>
          <c:showVal val="0"/>
          <c:showCatName val="0"/>
          <c:showSerName val="0"/>
          <c:showPercent val="0"/>
          <c:showBubbleSize val="0"/>
        </c:dLbls>
        <c:marker val="1"/>
        <c:smooth val="0"/>
        <c:axId val="107683200"/>
        <c:axId val="107701760"/>
      </c:lineChart>
      <c:catAx>
        <c:axId val="107683200"/>
        <c:scaling>
          <c:orientation val="minMax"/>
        </c:scaling>
        <c:delete val="0"/>
        <c:axPos val="b"/>
        <c:numFmt formatCode="ge" sourceLinked="1"/>
        <c:majorTickMark val="none"/>
        <c:minorTickMark val="none"/>
        <c:tickLblPos val="none"/>
        <c:crossAx val="107701760"/>
        <c:crosses val="autoZero"/>
        <c:auto val="0"/>
        <c:lblAlgn val="ctr"/>
        <c:lblOffset val="100"/>
        <c:noMultiLvlLbl val="1"/>
      </c:catAx>
      <c:valAx>
        <c:axId val="107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683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02F-44CB-B046-1147E2A6A4C1}"/>
            </c:ext>
          </c:extLst>
        </c:ser>
        <c:dLbls>
          <c:showLegendKey val="0"/>
          <c:showVal val="0"/>
          <c:showCatName val="0"/>
          <c:showSerName val="0"/>
          <c:showPercent val="0"/>
          <c:showBubbleSize val="0"/>
        </c:dLbls>
        <c:gapWidth val="180"/>
        <c:overlap val="-90"/>
        <c:axId val="107727872"/>
        <c:axId val="10774643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2F-44CB-B046-1147E2A6A4C1}"/>
            </c:ext>
          </c:extLst>
        </c:ser>
        <c:dLbls>
          <c:showLegendKey val="0"/>
          <c:showVal val="0"/>
          <c:showCatName val="0"/>
          <c:showSerName val="0"/>
          <c:showPercent val="0"/>
          <c:showBubbleSize val="0"/>
        </c:dLbls>
        <c:marker val="1"/>
        <c:smooth val="0"/>
        <c:axId val="107727872"/>
        <c:axId val="107746432"/>
      </c:lineChart>
      <c:catAx>
        <c:axId val="107727872"/>
        <c:scaling>
          <c:orientation val="minMax"/>
        </c:scaling>
        <c:delete val="0"/>
        <c:axPos val="b"/>
        <c:numFmt formatCode="ge" sourceLinked="1"/>
        <c:majorTickMark val="none"/>
        <c:minorTickMark val="none"/>
        <c:tickLblPos val="none"/>
        <c:crossAx val="107746432"/>
        <c:crosses val="autoZero"/>
        <c:auto val="0"/>
        <c:lblAlgn val="ctr"/>
        <c:lblOffset val="100"/>
        <c:noMultiLvlLbl val="1"/>
      </c:catAx>
      <c:valAx>
        <c:axId val="107746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727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A76-4F45-AAE6-46652FBBDB60}"/>
            </c:ext>
          </c:extLst>
        </c:ser>
        <c:dLbls>
          <c:showLegendKey val="0"/>
          <c:showVal val="0"/>
          <c:showCatName val="0"/>
          <c:showSerName val="0"/>
          <c:showPercent val="0"/>
          <c:showBubbleSize val="0"/>
        </c:dLbls>
        <c:gapWidth val="180"/>
        <c:overlap val="-90"/>
        <c:axId val="107784832"/>
        <c:axId val="10779110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76-4F45-AAE6-46652FBBDB60}"/>
            </c:ext>
          </c:extLst>
        </c:ser>
        <c:dLbls>
          <c:showLegendKey val="0"/>
          <c:showVal val="0"/>
          <c:showCatName val="0"/>
          <c:showSerName val="0"/>
          <c:showPercent val="0"/>
          <c:showBubbleSize val="0"/>
        </c:dLbls>
        <c:marker val="1"/>
        <c:smooth val="0"/>
        <c:axId val="107784832"/>
        <c:axId val="107791104"/>
      </c:lineChart>
      <c:catAx>
        <c:axId val="107784832"/>
        <c:scaling>
          <c:orientation val="minMax"/>
        </c:scaling>
        <c:delete val="0"/>
        <c:axPos val="b"/>
        <c:numFmt formatCode="ge" sourceLinked="1"/>
        <c:majorTickMark val="none"/>
        <c:minorTickMark val="none"/>
        <c:tickLblPos val="none"/>
        <c:crossAx val="107791104"/>
        <c:crosses val="autoZero"/>
        <c:auto val="0"/>
        <c:lblAlgn val="ctr"/>
        <c:lblOffset val="100"/>
        <c:noMultiLvlLbl val="1"/>
      </c:catAx>
      <c:valAx>
        <c:axId val="107791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784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#N/A</c:v>
                </c:pt>
                <c:pt idx="2">
                  <c:v>#N/A</c:v>
                </c:pt>
                <c:pt idx="3">
                  <c:v>0</c:v>
                </c:pt>
                <c:pt idx="4">
                  <c:v>551.70000000000005</c:v>
                </c:pt>
              </c:numCache>
            </c:numRef>
          </c:val>
          <c:extLst>
            <c:ext xmlns:c16="http://schemas.microsoft.com/office/drawing/2014/chart" uri="{C3380CC4-5D6E-409C-BE32-E72D297353CC}">
              <c16:uniqueId val="{00000000-E1A7-4007-AEB2-BD13ED6486AD}"/>
            </c:ext>
          </c:extLst>
        </c:ser>
        <c:dLbls>
          <c:showLegendKey val="0"/>
          <c:showVal val="0"/>
          <c:showCatName val="0"/>
          <c:showSerName val="0"/>
          <c:showPercent val="0"/>
          <c:showBubbleSize val="0"/>
        </c:dLbls>
        <c:gapWidth val="180"/>
        <c:overlap val="-90"/>
        <c:axId val="87894272"/>
        <c:axId val="8791244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#N/A</c:v>
                </c:pt>
                <c:pt idx="2">
                  <c:v>#N/A</c:v>
                </c:pt>
                <c:pt idx="3">
                  <c:v>269.8</c:v>
                </c:pt>
                <c:pt idx="4">
                  <c:v>247.9</c:v>
                </c:pt>
              </c:numCache>
            </c:numRef>
          </c:val>
          <c:smooth val="0"/>
          <c:extLst>
            <c:ext xmlns:c16="http://schemas.microsoft.com/office/drawing/2014/chart" uri="{C3380CC4-5D6E-409C-BE32-E72D297353CC}">
              <c16:uniqueId val="{00000001-E1A7-4007-AEB2-BD13ED6486A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1A7-4007-AEB2-BD13ED6486AD}"/>
            </c:ext>
          </c:extLst>
        </c:ser>
        <c:dLbls>
          <c:showLegendKey val="0"/>
          <c:showVal val="0"/>
          <c:showCatName val="0"/>
          <c:showSerName val="0"/>
          <c:showPercent val="0"/>
          <c:showBubbleSize val="0"/>
        </c:dLbls>
        <c:marker val="1"/>
        <c:smooth val="0"/>
        <c:axId val="87894272"/>
        <c:axId val="87912448"/>
      </c:lineChart>
      <c:catAx>
        <c:axId val="87894272"/>
        <c:scaling>
          <c:orientation val="minMax"/>
        </c:scaling>
        <c:delete val="0"/>
        <c:axPos val="b"/>
        <c:numFmt formatCode="ge" sourceLinked="1"/>
        <c:majorTickMark val="none"/>
        <c:minorTickMark val="none"/>
        <c:tickLblPos val="none"/>
        <c:crossAx val="87912448"/>
        <c:crosses val="autoZero"/>
        <c:auto val="0"/>
        <c:lblAlgn val="ctr"/>
        <c:lblOffset val="100"/>
        <c:noMultiLvlLbl val="1"/>
      </c:catAx>
      <c:valAx>
        <c:axId val="87912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894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A85-4AEC-874F-2D0AA8CBED20}"/>
            </c:ext>
          </c:extLst>
        </c:ser>
        <c:dLbls>
          <c:showLegendKey val="0"/>
          <c:showVal val="0"/>
          <c:showCatName val="0"/>
          <c:showSerName val="0"/>
          <c:showPercent val="0"/>
          <c:showBubbleSize val="0"/>
        </c:dLbls>
        <c:gapWidth val="180"/>
        <c:overlap val="-90"/>
        <c:axId val="105867136"/>
        <c:axId val="10588160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85-4AEC-874F-2D0AA8CBED20}"/>
            </c:ext>
          </c:extLst>
        </c:ser>
        <c:dLbls>
          <c:showLegendKey val="0"/>
          <c:showVal val="0"/>
          <c:showCatName val="0"/>
          <c:showSerName val="0"/>
          <c:showPercent val="0"/>
          <c:showBubbleSize val="0"/>
        </c:dLbls>
        <c:marker val="1"/>
        <c:smooth val="0"/>
        <c:axId val="105867136"/>
        <c:axId val="105881600"/>
      </c:lineChart>
      <c:catAx>
        <c:axId val="105867136"/>
        <c:scaling>
          <c:orientation val="minMax"/>
        </c:scaling>
        <c:delete val="0"/>
        <c:axPos val="b"/>
        <c:numFmt formatCode="ge" sourceLinked="1"/>
        <c:majorTickMark val="none"/>
        <c:minorTickMark val="none"/>
        <c:tickLblPos val="none"/>
        <c:crossAx val="105881600"/>
        <c:crosses val="autoZero"/>
        <c:auto val="0"/>
        <c:lblAlgn val="ctr"/>
        <c:lblOffset val="100"/>
        <c:noMultiLvlLbl val="1"/>
      </c:catAx>
      <c:valAx>
        <c:axId val="105881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867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443-447B-B05C-D0CBF6077228}"/>
            </c:ext>
          </c:extLst>
        </c:ser>
        <c:dLbls>
          <c:showLegendKey val="0"/>
          <c:showVal val="0"/>
          <c:showCatName val="0"/>
          <c:showSerName val="0"/>
          <c:showPercent val="0"/>
          <c:showBubbleSize val="0"/>
        </c:dLbls>
        <c:gapWidth val="180"/>
        <c:overlap val="-90"/>
        <c:axId val="105911808"/>
        <c:axId val="10591372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3-447B-B05C-D0CBF6077228}"/>
            </c:ext>
          </c:extLst>
        </c:ser>
        <c:dLbls>
          <c:showLegendKey val="0"/>
          <c:showVal val="0"/>
          <c:showCatName val="0"/>
          <c:showSerName val="0"/>
          <c:showPercent val="0"/>
          <c:showBubbleSize val="0"/>
        </c:dLbls>
        <c:marker val="1"/>
        <c:smooth val="0"/>
        <c:axId val="105911808"/>
        <c:axId val="105913728"/>
      </c:lineChart>
      <c:catAx>
        <c:axId val="105911808"/>
        <c:scaling>
          <c:orientation val="minMax"/>
        </c:scaling>
        <c:delete val="0"/>
        <c:axPos val="b"/>
        <c:numFmt formatCode="ge" sourceLinked="1"/>
        <c:majorTickMark val="none"/>
        <c:minorTickMark val="none"/>
        <c:tickLblPos val="none"/>
        <c:crossAx val="105913728"/>
        <c:crosses val="autoZero"/>
        <c:auto val="0"/>
        <c:lblAlgn val="ctr"/>
        <c:lblOffset val="100"/>
        <c:noMultiLvlLbl val="1"/>
      </c:catAx>
      <c:valAx>
        <c:axId val="105913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911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36-4129-83D8-0F1293DC6C1D}"/>
            </c:ext>
          </c:extLst>
        </c:ser>
        <c:dLbls>
          <c:showLegendKey val="0"/>
          <c:showVal val="0"/>
          <c:showCatName val="0"/>
          <c:showSerName val="0"/>
          <c:showPercent val="0"/>
          <c:showBubbleSize val="0"/>
        </c:dLbls>
        <c:gapWidth val="180"/>
        <c:overlap val="-90"/>
        <c:axId val="105960192"/>
        <c:axId val="1059621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36-4129-83D8-0F1293DC6C1D}"/>
            </c:ext>
          </c:extLst>
        </c:ser>
        <c:dLbls>
          <c:showLegendKey val="0"/>
          <c:showVal val="0"/>
          <c:showCatName val="0"/>
          <c:showSerName val="0"/>
          <c:showPercent val="0"/>
          <c:showBubbleSize val="0"/>
        </c:dLbls>
        <c:marker val="1"/>
        <c:smooth val="0"/>
        <c:axId val="105960192"/>
        <c:axId val="105962112"/>
      </c:lineChart>
      <c:catAx>
        <c:axId val="105960192"/>
        <c:scaling>
          <c:orientation val="minMax"/>
        </c:scaling>
        <c:delete val="0"/>
        <c:axPos val="b"/>
        <c:numFmt formatCode="ge" sourceLinked="1"/>
        <c:majorTickMark val="none"/>
        <c:minorTickMark val="none"/>
        <c:tickLblPos val="none"/>
        <c:crossAx val="105962112"/>
        <c:crosses val="autoZero"/>
        <c:auto val="0"/>
        <c:lblAlgn val="ctr"/>
        <c:lblOffset val="100"/>
        <c:noMultiLvlLbl val="1"/>
      </c:catAx>
      <c:valAx>
        <c:axId val="105962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960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15-4DA5-AED3-D34CB3A61CDC}"/>
            </c:ext>
          </c:extLst>
        </c:ser>
        <c:dLbls>
          <c:showLegendKey val="0"/>
          <c:showVal val="0"/>
          <c:showCatName val="0"/>
          <c:showSerName val="0"/>
          <c:showPercent val="0"/>
          <c:showBubbleSize val="0"/>
        </c:dLbls>
        <c:gapWidth val="180"/>
        <c:overlap val="-90"/>
        <c:axId val="106003840"/>
        <c:axId val="1060101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15-4DA5-AED3-D34CB3A61CDC}"/>
            </c:ext>
          </c:extLst>
        </c:ser>
        <c:dLbls>
          <c:showLegendKey val="0"/>
          <c:showVal val="0"/>
          <c:showCatName val="0"/>
          <c:showSerName val="0"/>
          <c:showPercent val="0"/>
          <c:showBubbleSize val="0"/>
        </c:dLbls>
        <c:marker val="1"/>
        <c:smooth val="0"/>
        <c:axId val="106003840"/>
        <c:axId val="106010112"/>
      </c:lineChart>
      <c:catAx>
        <c:axId val="106003840"/>
        <c:scaling>
          <c:orientation val="minMax"/>
        </c:scaling>
        <c:delete val="0"/>
        <c:axPos val="b"/>
        <c:numFmt formatCode="ge" sourceLinked="1"/>
        <c:majorTickMark val="none"/>
        <c:minorTickMark val="none"/>
        <c:tickLblPos val="none"/>
        <c:crossAx val="106010112"/>
        <c:crosses val="autoZero"/>
        <c:auto val="0"/>
        <c:lblAlgn val="ctr"/>
        <c:lblOffset val="100"/>
        <c:noMultiLvlLbl val="1"/>
      </c:catAx>
      <c:valAx>
        <c:axId val="106010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003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40E-4230-9668-1702D9B9D433}"/>
            </c:ext>
          </c:extLst>
        </c:ser>
        <c:dLbls>
          <c:showLegendKey val="0"/>
          <c:showVal val="0"/>
          <c:showCatName val="0"/>
          <c:showSerName val="0"/>
          <c:showPercent val="0"/>
          <c:showBubbleSize val="0"/>
        </c:dLbls>
        <c:gapWidth val="180"/>
        <c:overlap val="-90"/>
        <c:axId val="108137088"/>
        <c:axId val="10814745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0E-4230-9668-1702D9B9D433}"/>
            </c:ext>
          </c:extLst>
        </c:ser>
        <c:dLbls>
          <c:showLegendKey val="0"/>
          <c:showVal val="0"/>
          <c:showCatName val="0"/>
          <c:showSerName val="0"/>
          <c:showPercent val="0"/>
          <c:showBubbleSize val="0"/>
        </c:dLbls>
        <c:marker val="1"/>
        <c:smooth val="0"/>
        <c:axId val="108137088"/>
        <c:axId val="108147456"/>
      </c:lineChart>
      <c:catAx>
        <c:axId val="108137088"/>
        <c:scaling>
          <c:orientation val="minMax"/>
        </c:scaling>
        <c:delete val="0"/>
        <c:axPos val="b"/>
        <c:numFmt formatCode="ge" sourceLinked="1"/>
        <c:majorTickMark val="none"/>
        <c:minorTickMark val="none"/>
        <c:tickLblPos val="none"/>
        <c:crossAx val="108147456"/>
        <c:crosses val="autoZero"/>
        <c:auto val="0"/>
        <c:lblAlgn val="ctr"/>
        <c:lblOffset val="100"/>
        <c:noMultiLvlLbl val="1"/>
      </c:catAx>
      <c:valAx>
        <c:axId val="10814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13708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2F1-4CD1-AE29-F1573E7610BF}"/>
            </c:ext>
          </c:extLst>
        </c:ser>
        <c:dLbls>
          <c:showLegendKey val="0"/>
          <c:showVal val="0"/>
          <c:showCatName val="0"/>
          <c:showSerName val="0"/>
          <c:showPercent val="0"/>
          <c:showBubbleSize val="0"/>
        </c:dLbls>
        <c:gapWidth val="180"/>
        <c:overlap val="-90"/>
        <c:axId val="108169088"/>
        <c:axId val="10817536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F1-4CD1-AE29-F1573E7610BF}"/>
            </c:ext>
          </c:extLst>
        </c:ser>
        <c:dLbls>
          <c:showLegendKey val="0"/>
          <c:showVal val="0"/>
          <c:showCatName val="0"/>
          <c:showSerName val="0"/>
          <c:showPercent val="0"/>
          <c:showBubbleSize val="0"/>
        </c:dLbls>
        <c:marker val="1"/>
        <c:smooth val="0"/>
        <c:axId val="108169088"/>
        <c:axId val="108175360"/>
      </c:lineChart>
      <c:catAx>
        <c:axId val="108169088"/>
        <c:scaling>
          <c:orientation val="minMax"/>
        </c:scaling>
        <c:delete val="0"/>
        <c:axPos val="b"/>
        <c:numFmt formatCode="ge" sourceLinked="1"/>
        <c:majorTickMark val="none"/>
        <c:minorTickMark val="none"/>
        <c:tickLblPos val="none"/>
        <c:crossAx val="108175360"/>
        <c:crosses val="autoZero"/>
        <c:auto val="0"/>
        <c:lblAlgn val="ctr"/>
        <c:lblOffset val="100"/>
        <c:noMultiLvlLbl val="1"/>
      </c:catAx>
      <c:valAx>
        <c:axId val="108175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169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0</c:v>
                </c:pt>
                <c:pt idx="4">
                  <c:v>17.399999999999999</c:v>
                </c:pt>
              </c:numCache>
            </c:numRef>
          </c:val>
          <c:extLst>
            <c:ext xmlns:c16="http://schemas.microsoft.com/office/drawing/2014/chart" uri="{C3380CC4-5D6E-409C-BE32-E72D297353CC}">
              <c16:uniqueId val="{00000000-3A98-4FB0-86DC-B160ADBAB808}"/>
            </c:ext>
          </c:extLst>
        </c:ser>
        <c:dLbls>
          <c:showLegendKey val="0"/>
          <c:showVal val="0"/>
          <c:showCatName val="0"/>
          <c:showSerName val="0"/>
          <c:showPercent val="0"/>
          <c:showBubbleSize val="0"/>
        </c:dLbls>
        <c:gapWidth val="180"/>
        <c:overlap val="-90"/>
        <c:axId val="108221568"/>
        <c:axId val="1082234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14.5</c:v>
                </c:pt>
                <c:pt idx="4">
                  <c:v>14.9</c:v>
                </c:pt>
              </c:numCache>
            </c:numRef>
          </c:val>
          <c:smooth val="0"/>
          <c:extLst>
            <c:ext xmlns:c16="http://schemas.microsoft.com/office/drawing/2014/chart" uri="{C3380CC4-5D6E-409C-BE32-E72D297353CC}">
              <c16:uniqueId val="{00000001-3A98-4FB0-86DC-B160ADBAB808}"/>
            </c:ext>
          </c:extLst>
        </c:ser>
        <c:dLbls>
          <c:showLegendKey val="0"/>
          <c:showVal val="0"/>
          <c:showCatName val="0"/>
          <c:showSerName val="0"/>
          <c:showPercent val="0"/>
          <c:showBubbleSize val="0"/>
        </c:dLbls>
        <c:marker val="1"/>
        <c:smooth val="0"/>
        <c:axId val="108221568"/>
        <c:axId val="108223488"/>
      </c:lineChart>
      <c:catAx>
        <c:axId val="108221568"/>
        <c:scaling>
          <c:orientation val="minMax"/>
        </c:scaling>
        <c:delete val="0"/>
        <c:axPos val="b"/>
        <c:numFmt formatCode="ge" sourceLinked="1"/>
        <c:majorTickMark val="none"/>
        <c:minorTickMark val="none"/>
        <c:tickLblPos val="none"/>
        <c:crossAx val="108223488"/>
        <c:crosses val="autoZero"/>
        <c:auto val="0"/>
        <c:lblAlgn val="ctr"/>
        <c:lblOffset val="100"/>
        <c:noMultiLvlLbl val="1"/>
      </c:catAx>
      <c:valAx>
        <c:axId val="108223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221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0</c:v>
                </c:pt>
                <c:pt idx="4">
                  <c:v>2.4</c:v>
                </c:pt>
              </c:numCache>
            </c:numRef>
          </c:val>
          <c:extLst>
            <c:ext xmlns:c16="http://schemas.microsoft.com/office/drawing/2014/chart" uri="{C3380CC4-5D6E-409C-BE32-E72D297353CC}">
              <c16:uniqueId val="{00000000-BD79-4A92-A632-392C62534177}"/>
            </c:ext>
          </c:extLst>
        </c:ser>
        <c:dLbls>
          <c:showLegendKey val="0"/>
          <c:showVal val="0"/>
          <c:showCatName val="0"/>
          <c:showSerName val="0"/>
          <c:showPercent val="0"/>
          <c:showBubbleSize val="0"/>
        </c:dLbls>
        <c:gapWidth val="180"/>
        <c:overlap val="-90"/>
        <c:axId val="112726400"/>
        <c:axId val="11272832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0.3</c:v>
                </c:pt>
                <c:pt idx="4">
                  <c:v>0.3</c:v>
                </c:pt>
              </c:numCache>
            </c:numRef>
          </c:val>
          <c:smooth val="0"/>
          <c:extLst>
            <c:ext xmlns:c16="http://schemas.microsoft.com/office/drawing/2014/chart" uri="{C3380CC4-5D6E-409C-BE32-E72D297353CC}">
              <c16:uniqueId val="{00000001-BD79-4A92-A632-392C62534177}"/>
            </c:ext>
          </c:extLst>
        </c:ser>
        <c:dLbls>
          <c:showLegendKey val="0"/>
          <c:showVal val="0"/>
          <c:showCatName val="0"/>
          <c:showSerName val="0"/>
          <c:showPercent val="0"/>
          <c:showBubbleSize val="0"/>
        </c:dLbls>
        <c:marker val="1"/>
        <c:smooth val="0"/>
        <c:axId val="112726400"/>
        <c:axId val="112728320"/>
      </c:lineChart>
      <c:catAx>
        <c:axId val="112726400"/>
        <c:scaling>
          <c:orientation val="minMax"/>
        </c:scaling>
        <c:delete val="0"/>
        <c:axPos val="b"/>
        <c:numFmt formatCode="ge" sourceLinked="1"/>
        <c:majorTickMark val="none"/>
        <c:minorTickMark val="none"/>
        <c:tickLblPos val="none"/>
        <c:crossAx val="112728320"/>
        <c:crosses val="autoZero"/>
        <c:auto val="0"/>
        <c:lblAlgn val="ctr"/>
        <c:lblOffset val="100"/>
        <c:noMultiLvlLbl val="1"/>
      </c:catAx>
      <c:valAx>
        <c:axId val="112728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726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739.7</c:v>
                </c:pt>
              </c:numCache>
            </c:numRef>
          </c:val>
          <c:extLst>
            <c:ext xmlns:c16="http://schemas.microsoft.com/office/drawing/2014/chart" uri="{C3380CC4-5D6E-409C-BE32-E72D297353CC}">
              <c16:uniqueId val="{00000000-4185-49F0-BE93-E9295FAA42FE}"/>
            </c:ext>
          </c:extLst>
        </c:ser>
        <c:dLbls>
          <c:showLegendKey val="0"/>
          <c:showVal val="0"/>
          <c:showCatName val="0"/>
          <c:showSerName val="0"/>
          <c:showPercent val="0"/>
          <c:showBubbleSize val="0"/>
        </c:dLbls>
        <c:gapWidth val="180"/>
        <c:overlap val="-90"/>
        <c:axId val="112765952"/>
        <c:axId val="1127681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184.6</c:v>
                </c:pt>
                <c:pt idx="4">
                  <c:v>174.5</c:v>
                </c:pt>
              </c:numCache>
            </c:numRef>
          </c:val>
          <c:smooth val="0"/>
          <c:extLst>
            <c:ext xmlns:c16="http://schemas.microsoft.com/office/drawing/2014/chart" uri="{C3380CC4-5D6E-409C-BE32-E72D297353CC}">
              <c16:uniqueId val="{00000001-4185-49F0-BE93-E9295FAA42FE}"/>
            </c:ext>
          </c:extLst>
        </c:ser>
        <c:dLbls>
          <c:showLegendKey val="0"/>
          <c:showVal val="0"/>
          <c:showCatName val="0"/>
          <c:showSerName val="0"/>
          <c:showPercent val="0"/>
          <c:showBubbleSize val="0"/>
        </c:dLbls>
        <c:marker val="1"/>
        <c:smooth val="0"/>
        <c:axId val="112765952"/>
        <c:axId val="112768128"/>
      </c:lineChart>
      <c:catAx>
        <c:axId val="112765952"/>
        <c:scaling>
          <c:orientation val="minMax"/>
        </c:scaling>
        <c:delete val="0"/>
        <c:axPos val="b"/>
        <c:numFmt formatCode="ge" sourceLinked="1"/>
        <c:majorTickMark val="none"/>
        <c:minorTickMark val="none"/>
        <c:tickLblPos val="none"/>
        <c:crossAx val="112768128"/>
        <c:crosses val="autoZero"/>
        <c:auto val="0"/>
        <c:lblAlgn val="ctr"/>
        <c:lblOffset val="100"/>
        <c:noMultiLvlLbl val="1"/>
      </c:catAx>
      <c:valAx>
        <c:axId val="112768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2765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37-4CBB-A46B-29999B6B7D1E}"/>
            </c:ext>
          </c:extLst>
        </c:ser>
        <c:dLbls>
          <c:showLegendKey val="0"/>
          <c:showVal val="0"/>
          <c:showCatName val="0"/>
          <c:showSerName val="0"/>
          <c:showPercent val="0"/>
          <c:showBubbleSize val="0"/>
        </c:dLbls>
        <c:gapWidth val="180"/>
        <c:overlap val="-90"/>
        <c:axId val="107956480"/>
        <c:axId val="10796684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37-4CBB-A46B-29999B6B7D1E}"/>
            </c:ext>
          </c:extLst>
        </c:ser>
        <c:dLbls>
          <c:showLegendKey val="0"/>
          <c:showVal val="0"/>
          <c:showCatName val="0"/>
          <c:showSerName val="0"/>
          <c:showPercent val="0"/>
          <c:showBubbleSize val="0"/>
        </c:dLbls>
        <c:marker val="1"/>
        <c:smooth val="0"/>
        <c:axId val="107956480"/>
        <c:axId val="107966848"/>
      </c:lineChart>
      <c:catAx>
        <c:axId val="107956480"/>
        <c:scaling>
          <c:orientation val="minMax"/>
        </c:scaling>
        <c:delete val="0"/>
        <c:axPos val="b"/>
        <c:numFmt formatCode="ge" sourceLinked="1"/>
        <c:majorTickMark val="none"/>
        <c:minorTickMark val="none"/>
        <c:tickLblPos val="none"/>
        <c:crossAx val="107966848"/>
        <c:crosses val="autoZero"/>
        <c:auto val="0"/>
        <c:lblAlgn val="ctr"/>
        <c:lblOffset val="100"/>
        <c:noMultiLvlLbl val="1"/>
      </c:catAx>
      <c:valAx>
        <c:axId val="10796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956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94F-44B8-BD8F-582C5BA5B521}"/>
            </c:ext>
          </c:extLst>
        </c:ser>
        <c:dLbls>
          <c:showLegendKey val="0"/>
          <c:showVal val="0"/>
          <c:showCatName val="0"/>
          <c:showSerName val="0"/>
          <c:showPercent val="0"/>
          <c:showBubbleSize val="0"/>
        </c:dLbls>
        <c:gapWidth val="180"/>
        <c:overlap val="-90"/>
        <c:axId val="87948672"/>
        <c:axId val="9686745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4F-44B8-BD8F-582C5BA5B52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994F-44B8-BD8F-582C5BA5B521}"/>
            </c:ext>
          </c:extLst>
        </c:ser>
        <c:dLbls>
          <c:showLegendKey val="0"/>
          <c:showVal val="0"/>
          <c:showCatName val="0"/>
          <c:showSerName val="0"/>
          <c:showPercent val="0"/>
          <c:showBubbleSize val="0"/>
        </c:dLbls>
        <c:marker val="1"/>
        <c:smooth val="0"/>
        <c:axId val="87948672"/>
        <c:axId val="96867456"/>
      </c:lineChart>
      <c:catAx>
        <c:axId val="87948672"/>
        <c:scaling>
          <c:orientation val="minMax"/>
        </c:scaling>
        <c:delete val="0"/>
        <c:axPos val="b"/>
        <c:numFmt formatCode="ge" sourceLinked="1"/>
        <c:majorTickMark val="none"/>
        <c:minorTickMark val="none"/>
        <c:tickLblPos val="none"/>
        <c:crossAx val="96867456"/>
        <c:crosses val="autoZero"/>
        <c:auto val="0"/>
        <c:lblAlgn val="ctr"/>
        <c:lblOffset val="100"/>
        <c:noMultiLvlLbl val="1"/>
      </c:catAx>
      <c:valAx>
        <c:axId val="9686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948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100</c:v>
                </c:pt>
              </c:numCache>
            </c:numRef>
          </c:val>
          <c:extLst>
            <c:ext xmlns:c16="http://schemas.microsoft.com/office/drawing/2014/chart" uri="{C3380CC4-5D6E-409C-BE32-E72D297353CC}">
              <c16:uniqueId val="{00000000-1FB2-405E-96DD-6C0BABB9EBAC}"/>
            </c:ext>
          </c:extLst>
        </c:ser>
        <c:dLbls>
          <c:showLegendKey val="0"/>
          <c:showVal val="0"/>
          <c:showCatName val="0"/>
          <c:showSerName val="0"/>
          <c:showPercent val="0"/>
          <c:showBubbleSize val="0"/>
        </c:dLbls>
        <c:gapWidth val="180"/>
        <c:overlap val="-90"/>
        <c:axId val="108000768"/>
        <c:axId val="10800268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98.8</c:v>
                </c:pt>
                <c:pt idx="4">
                  <c:v>98.3</c:v>
                </c:pt>
              </c:numCache>
            </c:numRef>
          </c:val>
          <c:smooth val="0"/>
          <c:extLst>
            <c:ext xmlns:c16="http://schemas.microsoft.com/office/drawing/2014/chart" uri="{C3380CC4-5D6E-409C-BE32-E72D297353CC}">
              <c16:uniqueId val="{00000001-1FB2-405E-96DD-6C0BABB9EBAC}"/>
            </c:ext>
          </c:extLst>
        </c:ser>
        <c:dLbls>
          <c:showLegendKey val="0"/>
          <c:showVal val="0"/>
          <c:showCatName val="0"/>
          <c:showSerName val="0"/>
          <c:showPercent val="0"/>
          <c:showBubbleSize val="0"/>
        </c:dLbls>
        <c:marker val="1"/>
        <c:smooth val="0"/>
        <c:axId val="108000768"/>
        <c:axId val="108002688"/>
      </c:lineChart>
      <c:catAx>
        <c:axId val="108000768"/>
        <c:scaling>
          <c:orientation val="minMax"/>
        </c:scaling>
        <c:delete val="0"/>
        <c:axPos val="b"/>
        <c:numFmt formatCode="ge" sourceLinked="1"/>
        <c:majorTickMark val="none"/>
        <c:minorTickMark val="none"/>
        <c:tickLblPos val="none"/>
        <c:crossAx val="108002688"/>
        <c:crosses val="autoZero"/>
        <c:auto val="0"/>
        <c:lblAlgn val="ctr"/>
        <c:lblOffset val="100"/>
        <c:noMultiLvlLbl val="1"/>
      </c:catAx>
      <c:valAx>
        <c:axId val="108002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000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#N/A</c:v>
                </c:pt>
                <c:pt idx="2">
                  <c:v>#N/A</c:v>
                </c:pt>
                <c:pt idx="3">
                  <c:v>#N/A</c:v>
                </c:pt>
                <c:pt idx="4">
                  <c:v>18905.8</c:v>
                </c:pt>
              </c:numCache>
            </c:numRef>
          </c:val>
          <c:extLst>
            <c:ext xmlns:c16="http://schemas.microsoft.com/office/drawing/2014/chart" uri="{C3380CC4-5D6E-409C-BE32-E72D297353CC}">
              <c16:uniqueId val="{00000000-321E-476D-8D21-8267E6E76A39}"/>
            </c:ext>
          </c:extLst>
        </c:ser>
        <c:dLbls>
          <c:showLegendKey val="0"/>
          <c:showVal val="0"/>
          <c:showCatName val="0"/>
          <c:showSerName val="0"/>
          <c:showPercent val="0"/>
          <c:showBubbleSize val="0"/>
        </c:dLbls>
        <c:gapWidth val="180"/>
        <c:overlap val="-90"/>
        <c:axId val="96909568"/>
        <c:axId val="9876723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22847.9</c:v>
                </c:pt>
                <c:pt idx="4">
                  <c:v>19210.5</c:v>
                </c:pt>
              </c:numCache>
            </c:numRef>
          </c:val>
          <c:smooth val="0"/>
          <c:extLst>
            <c:ext xmlns:c16="http://schemas.microsoft.com/office/drawing/2014/chart" uri="{C3380CC4-5D6E-409C-BE32-E72D297353CC}">
              <c16:uniqueId val="{00000001-321E-476D-8D21-8267E6E76A39}"/>
            </c:ext>
          </c:extLst>
        </c:ser>
        <c:dLbls>
          <c:showLegendKey val="0"/>
          <c:showVal val="0"/>
          <c:showCatName val="0"/>
          <c:showSerName val="0"/>
          <c:showPercent val="0"/>
          <c:showBubbleSize val="0"/>
        </c:dLbls>
        <c:marker val="1"/>
        <c:smooth val="0"/>
        <c:axId val="96909568"/>
        <c:axId val="98767232"/>
      </c:lineChart>
      <c:catAx>
        <c:axId val="96909568"/>
        <c:scaling>
          <c:orientation val="minMax"/>
        </c:scaling>
        <c:delete val="0"/>
        <c:axPos val="b"/>
        <c:numFmt formatCode="ge" sourceLinked="1"/>
        <c:majorTickMark val="none"/>
        <c:minorTickMark val="none"/>
        <c:tickLblPos val="none"/>
        <c:crossAx val="98767232"/>
        <c:crosses val="autoZero"/>
        <c:auto val="0"/>
        <c:lblAlgn val="ctr"/>
        <c:lblOffset val="100"/>
        <c:noMultiLvlLbl val="1"/>
      </c:catAx>
      <c:valAx>
        <c:axId val="98767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909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#N/A</c:v>
                </c:pt>
                <c:pt idx="2">
                  <c:v>#N/A</c:v>
                </c:pt>
                <c:pt idx="3">
                  <c:v>-716</c:v>
                </c:pt>
                <c:pt idx="4">
                  <c:v>93346</c:v>
                </c:pt>
              </c:numCache>
            </c:numRef>
          </c:val>
          <c:extLst>
            <c:ext xmlns:c16="http://schemas.microsoft.com/office/drawing/2014/chart" uri="{C3380CC4-5D6E-409C-BE32-E72D297353CC}">
              <c16:uniqueId val="{00000000-A49F-49CF-BC1C-AE63D100B22E}"/>
            </c:ext>
          </c:extLst>
        </c:ser>
        <c:dLbls>
          <c:showLegendKey val="0"/>
          <c:showVal val="0"/>
          <c:showCatName val="0"/>
          <c:showSerName val="0"/>
          <c:showPercent val="0"/>
          <c:showBubbleSize val="0"/>
        </c:dLbls>
        <c:gapWidth val="180"/>
        <c:overlap val="-90"/>
        <c:axId val="98798592"/>
        <c:axId val="9880486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2390</c:v>
                </c:pt>
                <c:pt idx="4">
                  <c:v>32739</c:v>
                </c:pt>
              </c:numCache>
            </c:numRef>
          </c:val>
          <c:smooth val="0"/>
          <c:extLst>
            <c:ext xmlns:c16="http://schemas.microsoft.com/office/drawing/2014/chart" uri="{C3380CC4-5D6E-409C-BE32-E72D297353CC}">
              <c16:uniqueId val="{00000001-A49F-49CF-BC1C-AE63D100B22E}"/>
            </c:ext>
          </c:extLst>
        </c:ser>
        <c:dLbls>
          <c:showLegendKey val="0"/>
          <c:showVal val="0"/>
          <c:showCatName val="0"/>
          <c:showSerName val="0"/>
          <c:showPercent val="0"/>
          <c:showBubbleSize val="0"/>
        </c:dLbls>
        <c:marker val="1"/>
        <c:smooth val="0"/>
        <c:axId val="98798592"/>
        <c:axId val="98804864"/>
      </c:lineChart>
      <c:catAx>
        <c:axId val="98798592"/>
        <c:scaling>
          <c:orientation val="minMax"/>
        </c:scaling>
        <c:delete val="0"/>
        <c:axPos val="b"/>
        <c:numFmt formatCode="ge" sourceLinked="1"/>
        <c:majorTickMark val="none"/>
        <c:minorTickMark val="none"/>
        <c:tickLblPos val="none"/>
        <c:crossAx val="98804864"/>
        <c:crosses val="autoZero"/>
        <c:auto val="0"/>
        <c:lblAlgn val="ctr"/>
        <c:lblOffset val="100"/>
        <c:noMultiLvlLbl val="1"/>
      </c:catAx>
      <c:valAx>
        <c:axId val="9880486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798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#N/A</c:v>
                </c:pt>
                <c:pt idx="2">
                  <c:v>#N/A</c:v>
                </c:pt>
                <c:pt idx="3">
                  <c:v>0</c:v>
                </c:pt>
                <c:pt idx="4">
                  <c:v>17.399999999999999</c:v>
                </c:pt>
              </c:numCache>
            </c:numRef>
          </c:val>
          <c:extLst>
            <c:ext xmlns:c16="http://schemas.microsoft.com/office/drawing/2014/chart" uri="{C3380CC4-5D6E-409C-BE32-E72D297353CC}">
              <c16:uniqueId val="{00000000-4EF4-46B1-98C3-13399B3AF241}"/>
            </c:ext>
          </c:extLst>
        </c:ser>
        <c:dLbls>
          <c:showLegendKey val="0"/>
          <c:showVal val="0"/>
          <c:showCatName val="0"/>
          <c:showSerName val="0"/>
          <c:showPercent val="0"/>
          <c:showBubbleSize val="0"/>
        </c:dLbls>
        <c:gapWidth val="180"/>
        <c:overlap val="-90"/>
        <c:axId val="105154816"/>
        <c:axId val="10515699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#N/A</c:v>
                </c:pt>
                <c:pt idx="2">
                  <c:v>#N/A</c:v>
                </c:pt>
                <c:pt idx="3">
                  <c:v>35.799999999999997</c:v>
                </c:pt>
                <c:pt idx="4">
                  <c:v>31.7</c:v>
                </c:pt>
              </c:numCache>
            </c:numRef>
          </c:val>
          <c:smooth val="0"/>
          <c:extLst>
            <c:ext xmlns:c16="http://schemas.microsoft.com/office/drawing/2014/chart" uri="{C3380CC4-5D6E-409C-BE32-E72D297353CC}">
              <c16:uniqueId val="{00000001-4EF4-46B1-98C3-13399B3AF241}"/>
            </c:ext>
          </c:extLst>
        </c:ser>
        <c:dLbls>
          <c:showLegendKey val="0"/>
          <c:showVal val="0"/>
          <c:showCatName val="0"/>
          <c:showSerName val="0"/>
          <c:showPercent val="0"/>
          <c:showBubbleSize val="0"/>
        </c:dLbls>
        <c:marker val="1"/>
        <c:smooth val="0"/>
        <c:axId val="105154816"/>
        <c:axId val="105156992"/>
      </c:lineChart>
      <c:catAx>
        <c:axId val="105154816"/>
        <c:scaling>
          <c:orientation val="minMax"/>
        </c:scaling>
        <c:delete val="0"/>
        <c:axPos val="b"/>
        <c:numFmt formatCode="ge" sourceLinked="1"/>
        <c:majorTickMark val="none"/>
        <c:minorTickMark val="none"/>
        <c:tickLblPos val="none"/>
        <c:crossAx val="105156992"/>
        <c:crosses val="autoZero"/>
        <c:auto val="0"/>
        <c:lblAlgn val="ctr"/>
        <c:lblOffset val="100"/>
        <c:noMultiLvlLbl val="1"/>
      </c:catAx>
      <c:valAx>
        <c:axId val="105156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154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#N/A</c:v>
                </c:pt>
                <c:pt idx="2">
                  <c:v>#N/A</c:v>
                </c:pt>
                <c:pt idx="3">
                  <c:v>0</c:v>
                </c:pt>
                <c:pt idx="4">
                  <c:v>2.4</c:v>
                </c:pt>
              </c:numCache>
            </c:numRef>
          </c:val>
          <c:extLst>
            <c:ext xmlns:c16="http://schemas.microsoft.com/office/drawing/2014/chart" uri="{C3380CC4-5D6E-409C-BE32-E72D297353CC}">
              <c16:uniqueId val="{00000000-B0F3-485C-B0CD-0AA131C94447}"/>
            </c:ext>
          </c:extLst>
        </c:ser>
        <c:dLbls>
          <c:showLegendKey val="0"/>
          <c:showVal val="0"/>
          <c:showCatName val="0"/>
          <c:showSerName val="0"/>
          <c:showPercent val="0"/>
          <c:showBubbleSize val="0"/>
        </c:dLbls>
        <c:gapWidth val="180"/>
        <c:overlap val="-90"/>
        <c:axId val="105268736"/>
        <c:axId val="10527065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#N/A</c:v>
                </c:pt>
                <c:pt idx="2">
                  <c:v>#N/A</c:v>
                </c:pt>
                <c:pt idx="3">
                  <c:v>14.6</c:v>
                </c:pt>
                <c:pt idx="4">
                  <c:v>11.9</c:v>
                </c:pt>
              </c:numCache>
            </c:numRef>
          </c:val>
          <c:smooth val="0"/>
          <c:extLst>
            <c:ext xmlns:c16="http://schemas.microsoft.com/office/drawing/2014/chart" uri="{C3380CC4-5D6E-409C-BE32-E72D297353CC}">
              <c16:uniqueId val="{00000001-B0F3-485C-B0CD-0AA131C94447}"/>
            </c:ext>
          </c:extLst>
        </c:ser>
        <c:dLbls>
          <c:showLegendKey val="0"/>
          <c:showVal val="0"/>
          <c:showCatName val="0"/>
          <c:showSerName val="0"/>
          <c:showPercent val="0"/>
          <c:showBubbleSize val="0"/>
        </c:dLbls>
        <c:marker val="1"/>
        <c:smooth val="0"/>
        <c:axId val="105268736"/>
        <c:axId val="105270656"/>
      </c:lineChart>
      <c:catAx>
        <c:axId val="105268736"/>
        <c:scaling>
          <c:orientation val="minMax"/>
        </c:scaling>
        <c:delete val="0"/>
        <c:axPos val="b"/>
        <c:numFmt formatCode="ge" sourceLinked="1"/>
        <c:majorTickMark val="none"/>
        <c:minorTickMark val="none"/>
        <c:tickLblPos val="none"/>
        <c:crossAx val="105270656"/>
        <c:crosses val="autoZero"/>
        <c:auto val="0"/>
        <c:lblAlgn val="ctr"/>
        <c:lblOffset val="100"/>
        <c:noMultiLvlLbl val="1"/>
      </c:catAx>
      <c:valAx>
        <c:axId val="105270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268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#N/A</c:v>
                </c:pt>
                <c:pt idx="2">
                  <c:v>#N/A</c:v>
                </c:pt>
                <c:pt idx="3">
                  <c:v>#N/A</c:v>
                </c:pt>
                <c:pt idx="4">
                  <c:v>739.7</c:v>
                </c:pt>
              </c:numCache>
            </c:numRef>
          </c:val>
          <c:extLst>
            <c:ext xmlns:c16="http://schemas.microsoft.com/office/drawing/2014/chart" uri="{C3380CC4-5D6E-409C-BE32-E72D297353CC}">
              <c16:uniqueId val="{00000000-A08A-4C70-BBEF-76FA8F71C94B}"/>
            </c:ext>
          </c:extLst>
        </c:ser>
        <c:dLbls>
          <c:showLegendKey val="0"/>
          <c:showVal val="0"/>
          <c:showCatName val="0"/>
          <c:showSerName val="0"/>
          <c:showPercent val="0"/>
          <c:showBubbleSize val="0"/>
        </c:dLbls>
        <c:gapWidth val="180"/>
        <c:overlap val="-90"/>
        <c:axId val="105296640"/>
        <c:axId val="10529856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#N/A</c:v>
                </c:pt>
                <c:pt idx="2">
                  <c:v>#N/A</c:v>
                </c:pt>
                <c:pt idx="3">
                  <c:v>100.1</c:v>
                </c:pt>
                <c:pt idx="4">
                  <c:v>132.80000000000001</c:v>
                </c:pt>
              </c:numCache>
            </c:numRef>
          </c:val>
          <c:smooth val="0"/>
          <c:extLst>
            <c:ext xmlns:c16="http://schemas.microsoft.com/office/drawing/2014/chart" uri="{C3380CC4-5D6E-409C-BE32-E72D297353CC}">
              <c16:uniqueId val="{00000001-A08A-4C70-BBEF-76FA8F71C94B}"/>
            </c:ext>
          </c:extLst>
        </c:ser>
        <c:dLbls>
          <c:showLegendKey val="0"/>
          <c:showVal val="0"/>
          <c:showCatName val="0"/>
          <c:showSerName val="0"/>
          <c:showPercent val="0"/>
          <c:showBubbleSize val="0"/>
        </c:dLbls>
        <c:marker val="1"/>
        <c:smooth val="0"/>
        <c:axId val="105296640"/>
        <c:axId val="105298560"/>
      </c:lineChart>
      <c:catAx>
        <c:axId val="105296640"/>
        <c:scaling>
          <c:orientation val="minMax"/>
        </c:scaling>
        <c:delete val="0"/>
        <c:axPos val="b"/>
        <c:numFmt formatCode="ge" sourceLinked="1"/>
        <c:majorTickMark val="none"/>
        <c:minorTickMark val="none"/>
        <c:tickLblPos val="none"/>
        <c:crossAx val="105298560"/>
        <c:crosses val="autoZero"/>
        <c:auto val="0"/>
        <c:lblAlgn val="ctr"/>
        <c:lblOffset val="100"/>
        <c:noMultiLvlLbl val="1"/>
      </c:catAx>
      <c:valAx>
        <c:axId val="105298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296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AC6-4B76-AAEB-0D4D85B47302}"/>
            </c:ext>
          </c:extLst>
        </c:ser>
        <c:dLbls>
          <c:showLegendKey val="0"/>
          <c:showVal val="0"/>
          <c:showCatName val="0"/>
          <c:showSerName val="0"/>
          <c:showPercent val="0"/>
          <c:showBubbleSize val="0"/>
        </c:dLbls>
        <c:gapWidth val="180"/>
        <c:overlap val="-90"/>
        <c:axId val="105482112"/>
        <c:axId val="10548838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C6-4B76-AAEB-0D4D85B47302}"/>
            </c:ext>
          </c:extLst>
        </c:ser>
        <c:dLbls>
          <c:showLegendKey val="0"/>
          <c:showVal val="0"/>
          <c:showCatName val="0"/>
          <c:showSerName val="0"/>
          <c:showPercent val="0"/>
          <c:showBubbleSize val="0"/>
        </c:dLbls>
        <c:marker val="1"/>
        <c:smooth val="0"/>
        <c:axId val="105482112"/>
        <c:axId val="105488384"/>
      </c:lineChart>
      <c:catAx>
        <c:axId val="105482112"/>
        <c:scaling>
          <c:orientation val="minMax"/>
        </c:scaling>
        <c:delete val="0"/>
        <c:axPos val="b"/>
        <c:numFmt formatCode="ge" sourceLinked="1"/>
        <c:majorTickMark val="none"/>
        <c:minorTickMark val="none"/>
        <c:tickLblPos val="none"/>
        <c:crossAx val="105488384"/>
        <c:crosses val="autoZero"/>
        <c:auto val="0"/>
        <c:lblAlgn val="ctr"/>
        <c:lblOffset val="100"/>
        <c:noMultiLvlLbl val="1"/>
      </c:catAx>
      <c:valAx>
        <c:axId val="105488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54821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2491" y="7328025"/>
          <a:ext cx="568808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52420" y="7328025"/>
          <a:ext cx="5681284"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05545" y="7328025"/>
          <a:ext cx="568808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69556" y="7328025"/>
          <a:ext cx="5690808"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49895" y="7328025"/>
          <a:ext cx="569761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9992" y="12225770"/>
          <a:ext cx="5686265" cy="281461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9992" y="15188046"/>
          <a:ext cx="5686265" cy="28007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9992" y="18153784"/>
          <a:ext cx="5686265" cy="28007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9992" y="21102205"/>
          <a:ext cx="5686265" cy="28007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9992" y="24023783"/>
          <a:ext cx="5686265" cy="28007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94948" y="12225770"/>
          <a:ext cx="5182453" cy="281461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94948" y="15188046"/>
          <a:ext cx="5182453" cy="28007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94948" y="18153784"/>
          <a:ext cx="5182453" cy="28007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94948" y="21102205"/>
          <a:ext cx="5182453" cy="28007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94948" y="24023783"/>
          <a:ext cx="5182453" cy="28007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70758" y="12225770"/>
          <a:ext cx="5191977" cy="281461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70758" y="15188046"/>
          <a:ext cx="5191977" cy="28007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70758" y="18153784"/>
          <a:ext cx="5191977" cy="28007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70758" y="21102205"/>
          <a:ext cx="5191977" cy="28007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70758" y="24023783"/>
          <a:ext cx="5191977" cy="28007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24919" y="12225770"/>
          <a:ext cx="5191978" cy="281461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24919" y="15188046"/>
          <a:ext cx="5191978" cy="28007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24919" y="18153784"/>
          <a:ext cx="5191978" cy="28007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24919" y="21102205"/>
          <a:ext cx="5191978" cy="28007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24919" y="24023783"/>
          <a:ext cx="5191978" cy="28007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36602" y="12225770"/>
          <a:ext cx="5191977" cy="281461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36602" y="15188046"/>
          <a:ext cx="5191977" cy="28007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36602" y="18153784"/>
          <a:ext cx="5191977" cy="28007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36602" y="21102205"/>
          <a:ext cx="5191977" cy="28007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36602" y="24023783"/>
          <a:ext cx="5191977" cy="28007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2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2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2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2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2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2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2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2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2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2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2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21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21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21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215"/>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216"/>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217"/>
                </a:ext>
              </a:extLst>
            </xdr:cNvPicPr>
          </xdr:nvPicPr>
          <xdr:blipFill>
            <a:blip xmlns:r="http://schemas.openxmlformats.org/officeDocument/2006/relationships" r:embed="rId43"/>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218"/>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219"/>
                </a:ext>
              </a:extLst>
            </xdr:cNvPicPr>
          </xdr:nvPicPr>
          <xdr:blipFill>
            <a:blip xmlns:r="http://schemas.openxmlformats.org/officeDocument/2006/relationships" r:embed="rId43"/>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220"/>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221"/>
                </a:ext>
              </a:extLst>
            </xdr:cNvPicPr>
          </xdr:nvPicPr>
          <xdr:blipFill>
            <a:blip xmlns:r="http://schemas.openxmlformats.org/officeDocument/2006/relationships" r:embed="rId43"/>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222"/>
                </a:ext>
              </a:extLst>
            </xdr:cNvPicPr>
          </xdr:nvPicPr>
          <xdr:blipFill>
            <a:blip xmlns:r="http://schemas.openxmlformats.org/officeDocument/2006/relationships" r:embed="rId4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223"/>
                </a:ext>
              </a:extLst>
            </xdr:cNvPicPr>
          </xdr:nvPicPr>
          <xdr:blipFill>
            <a:blip xmlns:r="http://schemas.openxmlformats.org/officeDocument/2006/relationships" r:embed="rId4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224"/>
                </a:ext>
              </a:extLst>
            </xdr:cNvPicPr>
          </xdr:nvPicPr>
          <xdr:blipFill>
            <a:blip xmlns:r="http://schemas.openxmlformats.org/officeDocument/2006/relationships" r:embed="rId42"/>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225"/>
                </a:ext>
              </a:extLst>
            </xdr:cNvPicPr>
          </xdr:nvPicPr>
          <xdr:blipFill>
            <a:blip xmlns:r="http://schemas.openxmlformats.org/officeDocument/2006/relationships" r:embed="rId43"/>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226"/>
                </a:ext>
              </a:extLst>
            </xdr:cNvPicPr>
          </xdr:nvPicPr>
          <xdr:blipFill>
            <a:blip xmlns:r="http://schemas.openxmlformats.org/officeDocument/2006/relationships" r:embed="rId45"/>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227"/>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228"/>
                </a:ext>
              </a:extLst>
            </xdr:cNvPicPr>
          </xdr:nvPicPr>
          <xdr:blipFill>
            <a:blip xmlns:r="http://schemas.openxmlformats.org/officeDocument/2006/relationships" r:embed="rId47"/>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229"/>
                </a:ext>
              </a:extLst>
            </xdr:cNvPicPr>
          </xdr:nvPicPr>
          <xdr:blipFill>
            <a:blip xmlns:r="http://schemas.openxmlformats.org/officeDocument/2006/relationships" r:embed="rId48"/>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230"/>
                </a:ext>
              </a:extLst>
            </xdr:cNvPicPr>
          </xdr:nvPicPr>
          <xdr:blipFill>
            <a:blip xmlns:r="http://schemas.openxmlformats.org/officeDocument/2006/relationships" r:embed="rId49"/>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231"/>
                </a:ext>
              </a:extLst>
            </xdr:cNvPicPr>
          </xdr:nvPicPr>
          <xdr:blipFill>
            <a:blip xmlns:r="http://schemas.openxmlformats.org/officeDocument/2006/relationships" r:embed="rId50"/>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232"/>
                </a:ext>
              </a:extLst>
            </xdr:cNvPicPr>
          </xdr:nvPicPr>
          <xdr:blipFill>
            <a:blip xmlns:r="http://schemas.openxmlformats.org/officeDocument/2006/relationships" r:embed="rId50"/>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233"/>
                </a:ext>
              </a:extLst>
            </xdr:cNvPicPr>
          </xdr:nvPicPr>
          <xdr:blipFill>
            <a:blip xmlns:r="http://schemas.openxmlformats.org/officeDocument/2006/relationships" r:embed="rId50"/>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234"/>
                </a:ext>
              </a:extLst>
            </xdr:cNvPicPr>
          </xdr:nvPicPr>
          <xdr:blipFill>
            <a:blip xmlns:r="http://schemas.openxmlformats.org/officeDocument/2006/relationships" r:embed="rId50"/>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235"/>
                </a:ext>
              </a:extLst>
            </xdr:cNvPicPr>
          </xdr:nvPicPr>
          <xdr:blipFill>
            <a:blip xmlns:r="http://schemas.openxmlformats.org/officeDocument/2006/relationships" r:embed="rId50"/>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236"/>
                </a:ext>
              </a:extLst>
            </xdr:cNvPicPr>
          </xdr:nvPicPr>
          <xdr:blipFill>
            <a:blip xmlns:r="http://schemas.openxmlformats.org/officeDocument/2006/relationships" r:embed="rId50"/>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237"/>
                </a:ext>
              </a:extLst>
            </xdr:cNvPicPr>
          </xdr:nvPicPr>
          <xdr:blipFill>
            <a:blip xmlns:r="http://schemas.openxmlformats.org/officeDocument/2006/relationships" r:embed="rId50"/>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238"/>
                </a:ext>
              </a:extLst>
            </xdr:cNvPicPr>
          </xdr:nvPicPr>
          <xdr:blipFill>
            <a:blip xmlns:r="http://schemas.openxmlformats.org/officeDocument/2006/relationships" r:embed="rId50"/>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239"/>
                </a:ext>
              </a:extLst>
            </xdr:cNvPicPr>
          </xdr:nvPicPr>
          <xdr:blipFill>
            <a:blip xmlns:r="http://schemas.openxmlformats.org/officeDocument/2006/relationships" r:embed="rId50"/>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240"/>
                </a:ext>
              </a:extLst>
            </xdr:cNvPicPr>
          </xdr:nvPicPr>
          <xdr:blipFill>
            <a:blip xmlns:r="http://schemas.openxmlformats.org/officeDocument/2006/relationships" r:embed="rId50"/>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241"/>
                </a:ext>
              </a:extLst>
            </xdr:cNvPicPr>
          </xdr:nvPicPr>
          <xdr:blipFill>
            <a:blip xmlns:r="http://schemas.openxmlformats.org/officeDocument/2006/relationships" r:embed="rId50"/>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242"/>
                </a:ext>
              </a:extLst>
            </xdr:cNvPicPr>
          </xdr:nvPicPr>
          <xdr:blipFill>
            <a:blip xmlns:r="http://schemas.openxmlformats.org/officeDocument/2006/relationships" r:embed="rId50"/>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243"/>
                </a:ext>
              </a:extLst>
            </xdr:cNvPicPr>
          </xdr:nvPicPr>
          <xdr:blipFill>
            <a:blip xmlns:r="http://schemas.openxmlformats.org/officeDocument/2006/relationships" r:embed="rId50"/>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244"/>
                </a:ext>
              </a:extLst>
            </xdr:cNvPicPr>
          </xdr:nvPicPr>
          <xdr:blipFill>
            <a:blip xmlns:r="http://schemas.openxmlformats.org/officeDocument/2006/relationships" r:embed="rId50"/>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245"/>
                </a:ext>
              </a:extLst>
            </xdr:cNvPicPr>
          </xdr:nvPicPr>
          <xdr:blipFill>
            <a:blip xmlns:r="http://schemas.openxmlformats.org/officeDocument/2006/relationships" r:embed="rId50"/>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246"/>
                </a:ext>
              </a:extLst>
            </xdr:cNvPicPr>
          </xdr:nvPicPr>
          <xdr:blipFill>
            <a:blip xmlns:r="http://schemas.openxmlformats.org/officeDocument/2006/relationships" r:embed="rId50"/>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247"/>
                </a:ext>
              </a:extLst>
            </xdr:cNvPicPr>
          </xdr:nvPicPr>
          <xdr:blipFill>
            <a:blip xmlns:r="http://schemas.openxmlformats.org/officeDocument/2006/relationships" r:embed="rId51"/>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248"/>
                </a:ext>
              </a:extLst>
            </xdr:cNvPicPr>
          </xdr:nvPicPr>
          <xdr:blipFill>
            <a:blip xmlns:r="http://schemas.openxmlformats.org/officeDocument/2006/relationships" r:embed="rId51"/>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Normal="100" workbookViewId="0"/>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愛知県　豊明市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269</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128</v>
      </c>
      <c r="G7" s="146"/>
      <c r="H7" s="146"/>
      <c r="I7" s="146"/>
      <c r="J7" s="147" t="s">
        <v>129</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131</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f>データ!AP6</f>
        <v>2283</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t="str">
        <f>データ!AQ6</f>
        <v>-</v>
      </c>
      <c r="G16" s="177"/>
      <c r="H16" s="177" t="str">
        <f>データ!AR6</f>
        <v>-</v>
      </c>
      <c r="I16" s="177"/>
      <c r="J16" s="177" t="str">
        <f>データ!AS6</f>
        <v>-</v>
      </c>
      <c r="K16" s="177"/>
      <c r="L16" s="177" t="str">
        <f>データ!AT6</f>
        <v>-</v>
      </c>
      <c r="M16" s="177"/>
      <c r="N16" s="166">
        <f>データ!AU6</f>
        <v>2283</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61626</v>
      </c>
      <c r="J19" s="180"/>
      <c r="K19" s="180"/>
      <c r="L19" s="180">
        <f>データ!AX6</f>
        <v>61626</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271</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270</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rlpMImycosqQ1LzzY7qdY4boBVb+IoaO1sYSKjgAYXxFJcWpV1QuG6LKXW/bOx+LB5WZwf5HOh64nnX0awyymw==" saltValue="FrZ0Y4EXBFQ0HatcgEpu4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67.5" x14ac:dyDescent="0.15">
      <c r="A6" s="49" t="s">
        <v>115</v>
      </c>
      <c r="B6" s="67" t="str">
        <f>B7</f>
        <v>2017</v>
      </c>
      <c r="C6" s="67" t="str">
        <f t="shared" ref="C6:AX6" si="6">C7</f>
        <v>232297</v>
      </c>
      <c r="D6" s="67" t="str">
        <f t="shared" si="6"/>
        <v>47</v>
      </c>
      <c r="E6" s="67" t="str">
        <f t="shared" si="6"/>
        <v>04</v>
      </c>
      <c r="F6" s="67" t="str">
        <f t="shared" si="6"/>
        <v>0</v>
      </c>
      <c r="G6" s="67" t="str">
        <f t="shared" si="6"/>
        <v>000</v>
      </c>
      <c r="H6" s="67" t="str">
        <f t="shared" si="6"/>
        <v>愛知県　豊明市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平成49年 3月27日　　豊明市水上メガソーラー発電所</v>
      </c>
      <c r="S6" s="71" t="str">
        <f t="shared" si="6"/>
        <v>平成49年 3月27日　豊明市水上メガソーラー発電所</v>
      </c>
      <c r="T6" s="67" t="str">
        <f t="shared" si="6"/>
        <v>無</v>
      </c>
      <c r="U6" s="71" t="str">
        <f t="shared" si="6"/>
        <v>中部電力株式会社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f t="shared" si="6"/>
        <v>2283</v>
      </c>
      <c r="AQ6" s="69" t="str">
        <f t="shared" si="6"/>
        <v>-</v>
      </c>
      <c r="AR6" s="69" t="str">
        <f t="shared" si="6"/>
        <v>-</v>
      </c>
      <c r="AS6" s="69" t="str">
        <f t="shared" si="6"/>
        <v>-</v>
      </c>
      <c r="AT6" s="69" t="str">
        <f t="shared" si="6"/>
        <v>-</v>
      </c>
      <c r="AU6" s="69">
        <f t="shared" si="6"/>
        <v>2283</v>
      </c>
      <c r="AV6" s="69" t="str">
        <f t="shared" si="6"/>
        <v>-</v>
      </c>
      <c r="AW6" s="69">
        <f t="shared" si="6"/>
        <v>61626</v>
      </c>
      <c r="AX6" s="69">
        <f t="shared" si="6"/>
        <v>61626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1</v>
      </c>
      <c r="Q7" s="80" t="s">
        <v>127</v>
      </c>
      <c r="R7" s="81" t="s">
        <v>128</v>
      </c>
      <c r="S7" s="81" t="s">
        <v>129</v>
      </c>
      <c r="T7" s="82" t="s">
        <v>130</v>
      </c>
      <c r="U7" s="81" t="s">
        <v>131</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t="s">
        <v>127</v>
      </c>
      <c r="AM7" s="80" t="s">
        <v>127</v>
      </c>
      <c r="AN7" s="80" t="s">
        <v>127</v>
      </c>
      <c r="AO7" s="80" t="s">
        <v>127</v>
      </c>
      <c r="AP7" s="80">
        <v>2283</v>
      </c>
      <c r="AQ7" s="80" t="s">
        <v>127</v>
      </c>
      <c r="AR7" s="80" t="s">
        <v>127</v>
      </c>
      <c r="AS7" s="80" t="s">
        <v>127</v>
      </c>
      <c r="AT7" s="80" t="s">
        <v>127</v>
      </c>
      <c r="AU7" s="80">
        <v>2283</v>
      </c>
      <c r="AV7" s="80" t="s">
        <v>127</v>
      </c>
      <c r="AW7" s="80">
        <v>61626</v>
      </c>
      <c r="AX7" s="80">
        <v>61626</v>
      </c>
      <c r="AY7" s="83" t="s">
        <v>127</v>
      </c>
      <c r="AZ7" s="83" t="s">
        <v>127</v>
      </c>
      <c r="BA7" s="83" t="s">
        <v>127</v>
      </c>
      <c r="BB7" s="83">
        <v>1389.2</v>
      </c>
      <c r="BC7" s="83">
        <v>244.2</v>
      </c>
      <c r="BD7" s="83" t="s">
        <v>127</v>
      </c>
      <c r="BE7" s="83" t="s">
        <v>127</v>
      </c>
      <c r="BF7" s="83" t="s">
        <v>127</v>
      </c>
      <c r="BG7" s="83">
        <v>88.8</v>
      </c>
      <c r="BH7" s="83">
        <v>121.3</v>
      </c>
      <c r="BI7" s="83">
        <v>100</v>
      </c>
      <c r="BJ7" s="83" t="s">
        <v>127</v>
      </c>
      <c r="BK7" s="83" t="s">
        <v>127</v>
      </c>
      <c r="BL7" s="83" t="s">
        <v>127</v>
      </c>
      <c r="BM7" s="83">
        <v>0</v>
      </c>
      <c r="BN7" s="83">
        <v>551.70000000000005</v>
      </c>
      <c r="BO7" s="83" t="s">
        <v>127</v>
      </c>
      <c r="BP7" s="83" t="s">
        <v>127</v>
      </c>
      <c r="BQ7" s="83" t="s">
        <v>127</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t="s">
        <v>127</v>
      </c>
      <c r="CG7" s="83" t="s">
        <v>127</v>
      </c>
      <c r="CH7" s="83" t="s">
        <v>127</v>
      </c>
      <c r="CI7" s="83" t="s">
        <v>127</v>
      </c>
      <c r="CJ7" s="83">
        <v>18905.8</v>
      </c>
      <c r="CK7" s="83" t="s">
        <v>127</v>
      </c>
      <c r="CL7" s="83" t="s">
        <v>127</v>
      </c>
      <c r="CM7" s="83" t="s">
        <v>127</v>
      </c>
      <c r="CN7" s="83">
        <v>22847.9</v>
      </c>
      <c r="CO7" s="83">
        <v>19210.5</v>
      </c>
      <c r="CP7" s="80" t="s">
        <v>127</v>
      </c>
      <c r="CQ7" s="80" t="s">
        <v>127</v>
      </c>
      <c r="CR7" s="80" t="s">
        <v>127</v>
      </c>
      <c r="CS7" s="80">
        <v>-716</v>
      </c>
      <c r="CT7" s="80">
        <v>93346</v>
      </c>
      <c r="CU7" s="80" t="s">
        <v>127</v>
      </c>
      <c r="CV7" s="80" t="s">
        <v>127</v>
      </c>
      <c r="CW7" s="80" t="s">
        <v>127</v>
      </c>
      <c r="CX7" s="80">
        <v>2390</v>
      </c>
      <c r="CY7" s="80">
        <v>32739</v>
      </c>
      <c r="CZ7" s="80">
        <v>1500</v>
      </c>
      <c r="DA7" s="83" t="s">
        <v>127</v>
      </c>
      <c r="DB7" s="83" t="s">
        <v>127</v>
      </c>
      <c r="DC7" s="83" t="s">
        <v>127</v>
      </c>
      <c r="DD7" s="83">
        <v>0</v>
      </c>
      <c r="DE7" s="83">
        <v>17.399999999999999</v>
      </c>
      <c r="DF7" s="83" t="s">
        <v>127</v>
      </c>
      <c r="DG7" s="83" t="s">
        <v>127</v>
      </c>
      <c r="DH7" s="83" t="s">
        <v>127</v>
      </c>
      <c r="DI7" s="83">
        <v>35.799999999999997</v>
      </c>
      <c r="DJ7" s="83">
        <v>31.7</v>
      </c>
      <c r="DK7" s="83" t="s">
        <v>127</v>
      </c>
      <c r="DL7" s="83" t="s">
        <v>127</v>
      </c>
      <c r="DM7" s="83" t="s">
        <v>127</v>
      </c>
      <c r="DN7" s="83">
        <v>0</v>
      </c>
      <c r="DO7" s="83">
        <v>2.4</v>
      </c>
      <c r="DP7" s="83" t="s">
        <v>127</v>
      </c>
      <c r="DQ7" s="83" t="s">
        <v>127</v>
      </c>
      <c r="DR7" s="83" t="s">
        <v>127</v>
      </c>
      <c r="DS7" s="83">
        <v>14.6</v>
      </c>
      <c r="DT7" s="83">
        <v>11.9</v>
      </c>
      <c r="DU7" s="83" t="s">
        <v>127</v>
      </c>
      <c r="DV7" s="83" t="s">
        <v>127</v>
      </c>
      <c r="DW7" s="83" t="s">
        <v>127</v>
      </c>
      <c r="DX7" s="83" t="s">
        <v>127</v>
      </c>
      <c r="DY7" s="83">
        <v>739.7</v>
      </c>
      <c r="DZ7" s="83" t="s">
        <v>127</v>
      </c>
      <c r="EA7" s="83" t="s">
        <v>127</v>
      </c>
      <c r="EB7" s="83" t="s">
        <v>127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t="s">
        <v>127</v>
      </c>
      <c r="EP7" s="83" t="s">
        <v>127</v>
      </c>
      <c r="EQ7" s="83" t="s">
        <v>127</v>
      </c>
      <c r="ER7" s="83" t="s">
        <v>127</v>
      </c>
      <c r="ES7" s="83">
        <v>100</v>
      </c>
      <c r="ET7" s="83" t="s">
        <v>127</v>
      </c>
      <c r="EU7" s="83" t="s">
        <v>127</v>
      </c>
      <c r="EV7" s="83" t="s">
        <v>127</v>
      </c>
      <c r="EW7" s="83">
        <v>79.8</v>
      </c>
      <c r="EX7" s="83">
        <v>88</v>
      </c>
      <c r="EY7" s="80" t="s">
        <v>127</v>
      </c>
      <c r="EZ7" s="83" t="s">
        <v>127</v>
      </c>
      <c r="FA7" s="83" t="s">
        <v>127</v>
      </c>
      <c r="FB7" s="83" t="s">
        <v>127</v>
      </c>
      <c r="FC7" s="83" t="s">
        <v>127</v>
      </c>
      <c r="FD7" s="83" t="s">
        <v>127</v>
      </c>
      <c r="FE7" s="83" t="s">
        <v>127</v>
      </c>
      <c r="FF7" s="83" t="s">
        <v>127</v>
      </c>
      <c r="FG7" s="83" t="s">
        <v>127</v>
      </c>
      <c r="FH7" s="83">
        <v>61.6</v>
      </c>
      <c r="FI7" s="83">
        <v>57.3</v>
      </c>
      <c r="FJ7" s="83" t="s">
        <v>127</v>
      </c>
      <c r="FK7" s="83" t="s">
        <v>127</v>
      </c>
      <c r="FL7" s="83" t="s">
        <v>127</v>
      </c>
      <c r="FM7" s="83" t="s">
        <v>127</v>
      </c>
      <c r="FN7" s="83" t="s">
        <v>127</v>
      </c>
      <c r="FO7" s="83" t="s">
        <v>127</v>
      </c>
      <c r="FP7" s="83" t="s">
        <v>127</v>
      </c>
      <c r="FQ7" s="83" t="s">
        <v>127</v>
      </c>
      <c r="FR7" s="83">
        <v>5.7</v>
      </c>
      <c r="FS7" s="83">
        <v>4.2</v>
      </c>
      <c r="FT7" s="83" t="s">
        <v>127</v>
      </c>
      <c r="FU7" s="83" t="s">
        <v>127</v>
      </c>
      <c r="FV7" s="83" t="s">
        <v>127</v>
      </c>
      <c r="FW7" s="83" t="s">
        <v>127</v>
      </c>
      <c r="FX7" s="83" t="s">
        <v>127</v>
      </c>
      <c r="FY7" s="83" t="s">
        <v>127</v>
      </c>
      <c r="FZ7" s="83" t="s">
        <v>127</v>
      </c>
      <c r="GA7" s="83" t="s">
        <v>127</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t="s">
        <v>127</v>
      </c>
      <c r="GT7" s="83" t="s">
        <v>127</v>
      </c>
      <c r="GU7" s="83" t="s">
        <v>127</v>
      </c>
      <c r="GV7" s="83">
        <v>85.6</v>
      </c>
      <c r="GW7" s="83">
        <v>92</v>
      </c>
      <c r="GX7" s="80" t="s">
        <v>127</v>
      </c>
      <c r="GY7" s="83" t="s">
        <v>127</v>
      </c>
      <c r="GZ7" s="83" t="s">
        <v>127</v>
      </c>
      <c r="HA7" s="83" t="s">
        <v>127</v>
      </c>
      <c r="HB7" s="83" t="s">
        <v>127</v>
      </c>
      <c r="HC7" s="83" t="s">
        <v>127</v>
      </c>
      <c r="HD7" s="83" t="s">
        <v>127</v>
      </c>
      <c r="HE7" s="83" t="s">
        <v>127</v>
      </c>
      <c r="HF7" s="83" t="s">
        <v>127</v>
      </c>
      <c r="HG7" s="83">
        <v>53.5</v>
      </c>
      <c r="HH7" s="83">
        <v>62.3</v>
      </c>
      <c r="HI7" s="83" t="s">
        <v>127</v>
      </c>
      <c r="HJ7" s="83" t="s">
        <v>127</v>
      </c>
      <c r="HK7" s="83" t="s">
        <v>127</v>
      </c>
      <c r="HL7" s="83" t="s">
        <v>127</v>
      </c>
      <c r="HM7" s="83" t="s">
        <v>127</v>
      </c>
      <c r="HN7" s="83" t="s">
        <v>127</v>
      </c>
      <c r="HO7" s="83" t="s">
        <v>127</v>
      </c>
      <c r="HP7" s="83" t="s">
        <v>127</v>
      </c>
      <c r="HQ7" s="83">
        <v>9.4</v>
      </c>
      <c r="HR7" s="83">
        <v>8.1999999999999993</v>
      </c>
      <c r="HS7" s="83" t="s">
        <v>127</v>
      </c>
      <c r="HT7" s="83" t="s">
        <v>127</v>
      </c>
      <c r="HU7" s="83" t="s">
        <v>127</v>
      </c>
      <c r="HV7" s="83" t="s">
        <v>127</v>
      </c>
      <c r="HW7" s="83" t="s">
        <v>127</v>
      </c>
      <c r="HX7" s="83" t="s">
        <v>127</v>
      </c>
      <c r="HY7" s="83" t="s">
        <v>127</v>
      </c>
      <c r="HZ7" s="83" t="s">
        <v>127</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t="s">
        <v>127</v>
      </c>
      <c r="IS7" s="83" t="s">
        <v>127</v>
      </c>
      <c r="IT7" s="83" t="s">
        <v>127</v>
      </c>
      <c r="IU7" s="83">
        <v>54.1</v>
      </c>
      <c r="IV7" s="83">
        <v>58.2</v>
      </c>
      <c r="IW7" s="80" t="s">
        <v>127</v>
      </c>
      <c r="IX7" s="83" t="s">
        <v>127</v>
      </c>
      <c r="IY7" s="83" t="s">
        <v>127</v>
      </c>
      <c r="IZ7" s="83" t="s">
        <v>127</v>
      </c>
      <c r="JA7" s="83" t="s">
        <v>127</v>
      </c>
      <c r="JB7" s="83" t="s">
        <v>127</v>
      </c>
      <c r="JC7" s="83" t="s">
        <v>127</v>
      </c>
      <c r="JD7" s="83" t="s">
        <v>127</v>
      </c>
      <c r="JE7" s="83" t="s">
        <v>127</v>
      </c>
      <c r="JF7" s="83">
        <v>19.600000000000001</v>
      </c>
      <c r="JG7" s="83">
        <v>17.899999999999999</v>
      </c>
      <c r="JH7" s="83" t="s">
        <v>127</v>
      </c>
      <c r="JI7" s="83" t="s">
        <v>127</v>
      </c>
      <c r="JJ7" s="83" t="s">
        <v>127</v>
      </c>
      <c r="JK7" s="83" t="s">
        <v>127</v>
      </c>
      <c r="JL7" s="83" t="s">
        <v>127</v>
      </c>
      <c r="JM7" s="83" t="s">
        <v>127</v>
      </c>
      <c r="JN7" s="83" t="s">
        <v>127</v>
      </c>
      <c r="JO7" s="83" t="s">
        <v>127</v>
      </c>
      <c r="JP7" s="83">
        <v>48.2</v>
      </c>
      <c r="JQ7" s="83">
        <v>34.5</v>
      </c>
      <c r="JR7" s="83" t="s">
        <v>127</v>
      </c>
      <c r="JS7" s="83" t="s">
        <v>127</v>
      </c>
      <c r="JT7" s="83" t="s">
        <v>127</v>
      </c>
      <c r="JU7" s="83" t="s">
        <v>127</v>
      </c>
      <c r="JV7" s="83" t="s">
        <v>127</v>
      </c>
      <c r="JW7" s="83" t="s">
        <v>127</v>
      </c>
      <c r="JX7" s="83" t="s">
        <v>127</v>
      </c>
      <c r="JY7" s="83" t="s">
        <v>127</v>
      </c>
      <c r="JZ7" s="83">
        <v>83.3</v>
      </c>
      <c r="KA7" s="83">
        <v>61.6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t="s">
        <v>127</v>
      </c>
      <c r="KR7" s="83" t="s">
        <v>127</v>
      </c>
      <c r="KS7" s="83" t="s">
        <v>127</v>
      </c>
      <c r="KT7" s="83">
        <v>99.1</v>
      </c>
      <c r="KU7" s="83">
        <v>98.8</v>
      </c>
      <c r="KV7" s="80">
        <v>1500</v>
      </c>
      <c r="KW7" s="83" t="s">
        <v>127</v>
      </c>
      <c r="KX7" s="83" t="s">
        <v>127</v>
      </c>
      <c r="KY7" s="83" t="s">
        <v>127</v>
      </c>
      <c r="KZ7" s="83">
        <v>0</v>
      </c>
      <c r="LA7" s="83">
        <v>17.399999999999999</v>
      </c>
      <c r="LB7" s="83" t="s">
        <v>127</v>
      </c>
      <c r="LC7" s="83" t="s">
        <v>127</v>
      </c>
      <c r="LD7" s="83" t="s">
        <v>127</v>
      </c>
      <c r="LE7" s="83">
        <v>14.5</v>
      </c>
      <c r="LF7" s="83">
        <v>14.9</v>
      </c>
      <c r="LG7" s="83" t="s">
        <v>127</v>
      </c>
      <c r="LH7" s="83" t="s">
        <v>127</v>
      </c>
      <c r="LI7" s="83" t="s">
        <v>127</v>
      </c>
      <c r="LJ7" s="83">
        <v>0</v>
      </c>
      <c r="LK7" s="83">
        <v>2.4</v>
      </c>
      <c r="LL7" s="83" t="s">
        <v>127</v>
      </c>
      <c r="LM7" s="83" t="s">
        <v>127</v>
      </c>
      <c r="LN7" s="83" t="s">
        <v>127</v>
      </c>
      <c r="LO7" s="83">
        <v>0.3</v>
      </c>
      <c r="LP7" s="83">
        <v>0.3</v>
      </c>
      <c r="LQ7" s="83" t="s">
        <v>127</v>
      </c>
      <c r="LR7" s="83" t="s">
        <v>127</v>
      </c>
      <c r="LS7" s="83" t="s">
        <v>127</v>
      </c>
      <c r="LT7" s="83" t="s">
        <v>127</v>
      </c>
      <c r="LU7" s="83">
        <v>739.7</v>
      </c>
      <c r="LV7" s="83" t="s">
        <v>127</v>
      </c>
      <c r="LW7" s="83" t="s">
        <v>127</v>
      </c>
      <c r="LX7" s="83" t="s">
        <v>127</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v>100</v>
      </c>
      <c r="MP7" s="83" t="s">
        <v>127</v>
      </c>
      <c r="MQ7" s="83" t="s">
        <v>127</v>
      </c>
      <c r="MR7" s="83" t="s">
        <v>127</v>
      </c>
      <c r="MS7" s="83">
        <v>98.8</v>
      </c>
      <c r="MT7" s="83">
        <v>98.3</v>
      </c>
      <c r="MU7" s="83" t="s">
        <v>127</v>
      </c>
      <c r="MV7" s="83" t="s">
        <v>127</v>
      </c>
      <c r="MW7" s="83" t="s">
        <v>127</v>
      </c>
      <c r="MX7" s="83" t="s">
        <v>127</v>
      </c>
      <c r="MY7" s="83" t="s">
        <v>127</v>
      </c>
      <c r="MZ7" s="83" t="s">
        <v>127</v>
      </c>
      <c r="NA7" s="83" t="s">
        <v>127</v>
      </c>
      <c r="NB7" s="83" t="s">
        <v>127</v>
      </c>
      <c r="NC7" s="83" t="s">
        <v>127</v>
      </c>
      <c r="ND7" s="83" t="s">
        <v>127</v>
      </c>
      <c r="NE7" s="83" t="s">
        <v>127</v>
      </c>
      <c r="NF7" s="83" t="s">
        <v>127</v>
      </c>
      <c r="NG7" s="83" t="s">
        <v>127</v>
      </c>
      <c r="NH7" s="83" t="s">
        <v>127</v>
      </c>
      <c r="NI7" s="83" t="s">
        <v>127</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132</v>
      </c>
      <c r="FB8" s="85"/>
      <c r="FC8" s="85"/>
      <c r="FD8" s="85"/>
      <c r="FE8" s="85"/>
      <c r="FF8" s="86"/>
      <c r="FG8" s="85"/>
      <c r="FH8" s="85"/>
      <c r="FI8" s="85" t="str">
        <f>FJ4</f>
        <v>修繕費比率（％）</v>
      </c>
      <c r="FJ8" s="85" t="b">
        <f>IF(SUM($M$6,$MU$7:$MX$7)=0,FALSE,TRUE)</f>
        <v>0</v>
      </c>
      <c r="FK8" s="87" t="s">
        <v>132</v>
      </c>
      <c r="FL8" s="85"/>
      <c r="FM8" s="85"/>
      <c r="FN8" s="85"/>
      <c r="FO8" s="85"/>
      <c r="FP8" s="85"/>
      <c r="FQ8" s="86"/>
      <c r="FR8" s="85"/>
      <c r="FS8" s="85" t="str">
        <f>FT4</f>
        <v>企業債残高対料金収入比率（％）</v>
      </c>
      <c r="FT8" s="85" t="b">
        <f>IF(SUM($M$6,$MU$7:$MX$7)=0,FALSE,TRUE)</f>
        <v>0</v>
      </c>
      <c r="FU8" s="87" t="s">
        <v>132</v>
      </c>
      <c r="FV8" s="85"/>
      <c r="FW8" s="85"/>
      <c r="FX8" s="85"/>
      <c r="FY8" s="85"/>
      <c r="FZ8" s="85"/>
      <c r="GA8" s="85"/>
      <c r="GB8" s="86"/>
      <c r="GC8" s="85" t="str">
        <f>GD4</f>
        <v>有形固定資産減価償却率（％）</v>
      </c>
      <c r="GD8" s="85" t="b">
        <v>0</v>
      </c>
      <c r="GE8" s="87" t="s">
        <v>133</v>
      </c>
      <c r="GF8" s="85"/>
      <c r="GG8" s="85"/>
      <c r="GH8" s="85"/>
      <c r="GI8" s="85"/>
      <c r="GJ8" s="85"/>
      <c r="GK8" s="85"/>
      <c r="GL8" s="85"/>
      <c r="GM8" s="85" t="str">
        <f>GN4</f>
        <v>FIT収入割合（％）</v>
      </c>
      <c r="GN8" s="85" t="b">
        <f>IF(SUM($M$6,$MU$7:$MX$7)=0,FALSE,TRUE)</f>
        <v>0</v>
      </c>
      <c r="GO8" s="87" t="s">
        <v>132</v>
      </c>
      <c r="GP8" s="85"/>
      <c r="GQ8" s="85"/>
      <c r="GR8" s="85"/>
      <c r="GS8" s="84"/>
      <c r="GT8" s="84"/>
      <c r="GU8" s="84"/>
      <c r="GV8" s="84"/>
      <c r="GW8" s="85" t="str">
        <f>GX5</f>
        <v>最大出力合計</v>
      </c>
      <c r="GX8" s="85" t="str">
        <f>GY4</f>
        <v>設備利用率（％）</v>
      </c>
      <c r="GY8" s="85" t="b">
        <f>IF(SUM($N$7,$MY$7:$NB$7)=0,FALSE,TRUE)</f>
        <v>0</v>
      </c>
      <c r="GZ8" s="87" t="s">
        <v>132</v>
      </c>
      <c r="HA8" s="85"/>
      <c r="HB8" s="85"/>
      <c r="HC8" s="85"/>
      <c r="HD8" s="85"/>
      <c r="HE8" s="86"/>
      <c r="HF8" s="85"/>
      <c r="HG8" s="85"/>
      <c r="HH8" s="85" t="str">
        <f>HI4</f>
        <v>修繕費比率（％）</v>
      </c>
      <c r="HI8" s="85" t="b">
        <f>IF(SUM($N$7,$MY$7:$NB$7)=0,FALSE,TRUE)</f>
        <v>0</v>
      </c>
      <c r="HJ8" s="87" t="s">
        <v>132</v>
      </c>
      <c r="HK8" s="85"/>
      <c r="HL8" s="85"/>
      <c r="HM8" s="85"/>
      <c r="HN8" s="85"/>
      <c r="HO8" s="85"/>
      <c r="HP8" s="86"/>
      <c r="HQ8" s="85"/>
      <c r="HR8" s="85" t="str">
        <f>HS4</f>
        <v>企業債残高対料金収入比率（％）</v>
      </c>
      <c r="HS8" s="85" t="b">
        <f>IF(SUM($N$7,$MY$7:$NB$7)=0,FALSE,TRUE)</f>
        <v>0</v>
      </c>
      <c r="HT8" s="87" t="s">
        <v>132</v>
      </c>
      <c r="HU8" s="85"/>
      <c r="HV8" s="85"/>
      <c r="HW8" s="85"/>
      <c r="HX8" s="85"/>
      <c r="HY8" s="85"/>
      <c r="HZ8" s="85"/>
      <c r="IA8" s="86"/>
      <c r="IB8" s="85" t="str">
        <f>IC4</f>
        <v>有形固定資産減価償却率（％）</v>
      </c>
      <c r="IC8" s="85" t="b">
        <v>0</v>
      </c>
      <c r="ID8" s="87" t="s">
        <v>133</v>
      </c>
      <c r="IE8" s="85"/>
      <c r="IF8" s="85"/>
      <c r="IG8" s="85"/>
      <c r="IH8" s="85"/>
      <c r="II8" s="85"/>
      <c r="IJ8" s="85"/>
      <c r="IK8" s="85"/>
      <c r="IL8" s="85" t="str">
        <f>IM4</f>
        <v>FIT収入割合（％）</v>
      </c>
      <c r="IM8" s="85" t="b">
        <f>IF(SUM($N$7,$MY$7:$NB$7)=0,FALSE,TRUE)</f>
        <v>0</v>
      </c>
      <c r="IN8" s="87" t="s">
        <v>132</v>
      </c>
      <c r="IO8" s="85"/>
      <c r="IP8" s="85"/>
      <c r="IQ8" s="85"/>
      <c r="IR8" s="84"/>
      <c r="IS8" s="84"/>
      <c r="IT8" s="84"/>
      <c r="IU8" s="84"/>
      <c r="IV8" s="85" t="str">
        <f>IW5</f>
        <v>最大出力合計</v>
      </c>
      <c r="IW8" s="85" t="str">
        <f>IX4</f>
        <v>設備利用率（％）</v>
      </c>
      <c r="IX8" s="85" t="b">
        <f>IF(SUM($O$7,$NC$7:$NF$7)=0,FALSE,TRUE)</f>
        <v>0</v>
      </c>
      <c r="IY8" s="87" t="s">
        <v>132</v>
      </c>
      <c r="IZ8" s="85"/>
      <c r="JA8" s="85"/>
      <c r="JB8" s="85"/>
      <c r="JC8" s="85"/>
      <c r="JD8" s="86"/>
      <c r="JE8" s="85"/>
      <c r="JF8" s="85"/>
      <c r="JG8" s="85" t="str">
        <f>JH4</f>
        <v>修繕費比率（％）</v>
      </c>
      <c r="JH8" s="85" t="b">
        <f>IF(SUM($O$7,$NC$7:$NF$7)=0,FALSE,TRUE)</f>
        <v>0</v>
      </c>
      <c r="JI8" s="87" t="s">
        <v>132</v>
      </c>
      <c r="JJ8" s="85"/>
      <c r="JK8" s="85"/>
      <c r="JL8" s="85"/>
      <c r="JM8" s="85"/>
      <c r="JN8" s="85"/>
      <c r="JO8" s="86"/>
      <c r="JP8" s="85"/>
      <c r="JQ8" s="85" t="str">
        <f>JR4</f>
        <v>企業債残高対料金収入比率（％）</v>
      </c>
      <c r="JR8" s="85" t="b">
        <f>IF(SUM($O$7,$NC$7:$NF$7)=0,FALSE,TRUE)</f>
        <v>0</v>
      </c>
      <c r="JS8" s="87" t="s">
        <v>132</v>
      </c>
      <c r="JT8" s="85"/>
      <c r="JU8" s="85"/>
      <c r="JV8" s="85"/>
      <c r="JW8" s="85"/>
      <c r="JX8" s="85"/>
      <c r="JY8" s="85"/>
      <c r="JZ8" s="86"/>
      <c r="KA8" s="85" t="str">
        <f>KB4</f>
        <v>有形固定資産減価償却率（％）</v>
      </c>
      <c r="KB8" s="85" t="b">
        <v>0</v>
      </c>
      <c r="KC8" s="87" t="s">
        <v>133</v>
      </c>
      <c r="KD8" s="85"/>
      <c r="KE8" s="85"/>
      <c r="KF8" s="85"/>
      <c r="KG8" s="85"/>
      <c r="KH8" s="85"/>
      <c r="KI8" s="85"/>
      <c r="KJ8" s="85"/>
      <c r="KK8" s="85" t="str">
        <f>KL4</f>
        <v>FIT収入割合（％）</v>
      </c>
      <c r="KL8" s="85" t="b">
        <f>IF(SUM($O$7,$NC$7:$NF$7)=0,FALSE,TRUE)</f>
        <v>0</v>
      </c>
      <c r="KM8" s="87" t="s">
        <v>132</v>
      </c>
      <c r="KN8" s="85"/>
      <c r="KO8" s="85"/>
      <c r="KP8" s="85"/>
      <c r="KQ8" s="84"/>
      <c r="KR8" s="84"/>
      <c r="KS8" s="84"/>
      <c r="KT8" s="84"/>
      <c r="KU8" s="85" t="str">
        <f>KV5</f>
        <v>最大出力合計</v>
      </c>
      <c r="KV8" s="85" t="str">
        <f>KW4</f>
        <v>設備利用率（％）</v>
      </c>
      <c r="KW8" s="85" t="b">
        <f>IF(SUM($P$7,$NG$7:$NJ$7)=0,FALSE,TRUE)</f>
        <v>1</v>
      </c>
      <c r="KX8" s="87" t="s">
        <v>132</v>
      </c>
      <c r="KY8" s="85"/>
      <c r="KZ8" s="85"/>
      <c r="LA8" s="85"/>
      <c r="LB8" s="85"/>
      <c r="LC8" s="86"/>
      <c r="LD8" s="85"/>
      <c r="LE8" s="85"/>
      <c r="LF8" s="85" t="str">
        <f>LG4</f>
        <v>修繕費比率（％）</v>
      </c>
      <c r="LG8" s="85" t="b">
        <f>IF(SUM($P$7,$NG$7:$NJ$7)=0,FALSE,TRUE)</f>
        <v>1</v>
      </c>
      <c r="LH8" s="87" t="s">
        <v>132</v>
      </c>
      <c r="LI8" s="85"/>
      <c r="LJ8" s="85"/>
      <c r="LK8" s="85"/>
      <c r="LL8" s="85"/>
      <c r="LM8" s="85"/>
      <c r="LN8" s="86"/>
      <c r="LO8" s="85"/>
      <c r="LP8" s="85" t="str">
        <f>LQ4</f>
        <v>企業債残高対料金収入比率（％）</v>
      </c>
      <c r="LQ8" s="85" t="b">
        <f>IF(SUM($P$7,$NG$7:$NJ$7)=0,FALSE,TRUE)</f>
        <v>1</v>
      </c>
      <c r="LR8" s="87" t="s">
        <v>132</v>
      </c>
      <c r="LS8" s="85"/>
      <c r="LT8" s="85"/>
      <c r="LU8" s="85"/>
      <c r="LV8" s="85"/>
      <c r="LW8" s="85"/>
      <c r="LX8" s="85"/>
      <c r="LY8" s="86"/>
      <c r="LZ8" s="85" t="str">
        <f>MA4</f>
        <v>有形固定資産減価償却率（％）</v>
      </c>
      <c r="MA8" s="85" t="b">
        <v>0</v>
      </c>
      <c r="MB8" s="87" t="s">
        <v>133</v>
      </c>
      <c r="MC8" s="85"/>
      <c r="MD8" s="85"/>
      <c r="ME8" s="85"/>
      <c r="MF8" s="85"/>
      <c r="MG8" s="85"/>
      <c r="MH8" s="85"/>
      <c r="MI8" s="85"/>
      <c r="MJ8" s="85" t="str">
        <f>MK4</f>
        <v>FIT収入割合（％）</v>
      </c>
      <c r="MK8" s="85" t="b">
        <f>IF(SUM($P$7,$NG$7:$NJ$7)=0,FALSE,TRUE)</f>
        <v>1</v>
      </c>
      <c r="ML8" s="87" t="s">
        <v>132</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（最大出力合計1,500kW）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（最大出力合計1,500kW）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140</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t="str">
        <f>AY7</f>
        <v>-</v>
      </c>
      <c r="AZ11" s="95" t="str">
        <f>AZ7</f>
        <v>-</v>
      </c>
      <c r="BA11" s="95" t="str">
        <f>BA7</f>
        <v>-</v>
      </c>
      <c r="BB11" s="95">
        <f>BB7</f>
        <v>1389.2</v>
      </c>
      <c r="BC11" s="95">
        <f>BC7</f>
        <v>244.2</v>
      </c>
      <c r="BD11" s="84"/>
      <c r="BE11" s="84"/>
      <c r="BF11" s="84"/>
      <c r="BG11" s="84"/>
      <c r="BH11" s="84"/>
      <c r="BI11" s="94" t="s">
        <v>141</v>
      </c>
      <c r="BJ11" s="95" t="str">
        <f>BJ7</f>
        <v>-</v>
      </c>
      <c r="BK11" s="95" t="str">
        <f>BK7</f>
        <v>-</v>
      </c>
      <c r="BL11" s="95" t="str">
        <f>BL7</f>
        <v>-</v>
      </c>
      <c r="BM11" s="95">
        <f>BM7</f>
        <v>0</v>
      </c>
      <c r="BN11" s="95">
        <f>BN7</f>
        <v>551.70000000000005</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141</v>
      </c>
      <c r="CF11" s="95" t="str">
        <f>CF7</f>
        <v>-</v>
      </c>
      <c r="CG11" s="95" t="str">
        <f>CG7</f>
        <v>-</v>
      </c>
      <c r="CH11" s="95" t="str">
        <f>CH7</f>
        <v>-</v>
      </c>
      <c r="CI11" s="95" t="str">
        <f>CI7</f>
        <v>-</v>
      </c>
      <c r="CJ11" s="95">
        <f>CJ7</f>
        <v>18905.8</v>
      </c>
      <c r="CK11" s="84"/>
      <c r="CL11" s="84"/>
      <c r="CM11" s="84"/>
      <c r="CN11" s="84"/>
      <c r="CO11" s="94" t="s">
        <v>141</v>
      </c>
      <c r="CP11" s="96" t="str">
        <f>CP7</f>
        <v>-</v>
      </c>
      <c r="CQ11" s="96" t="str">
        <f>CQ7</f>
        <v>-</v>
      </c>
      <c r="CR11" s="96" t="str">
        <f>CR7</f>
        <v>-</v>
      </c>
      <c r="CS11" s="96">
        <f>CS7</f>
        <v>-716</v>
      </c>
      <c r="CT11" s="96">
        <f>CT7</f>
        <v>93346</v>
      </c>
      <c r="CU11" s="84"/>
      <c r="CV11" s="84"/>
      <c r="CW11" s="84"/>
      <c r="CX11" s="84"/>
      <c r="CY11" s="84"/>
      <c r="CZ11" s="94" t="s">
        <v>141</v>
      </c>
      <c r="DA11" s="95" t="str">
        <f>DA7</f>
        <v>-</v>
      </c>
      <c r="DB11" s="95" t="str">
        <f>DB7</f>
        <v>-</v>
      </c>
      <c r="DC11" s="95" t="str">
        <f>DC7</f>
        <v>-</v>
      </c>
      <c r="DD11" s="95">
        <f>DD7</f>
        <v>0</v>
      </c>
      <c r="DE11" s="95">
        <f>DE7</f>
        <v>17.399999999999999</v>
      </c>
      <c r="DF11" s="84"/>
      <c r="DG11" s="84"/>
      <c r="DH11" s="84"/>
      <c r="DI11" s="84"/>
      <c r="DJ11" s="94" t="s">
        <v>141</v>
      </c>
      <c r="DK11" s="95" t="str">
        <f>DK7</f>
        <v>-</v>
      </c>
      <c r="DL11" s="95" t="str">
        <f>DL7</f>
        <v>-</v>
      </c>
      <c r="DM11" s="95" t="str">
        <f>DM7</f>
        <v>-</v>
      </c>
      <c r="DN11" s="95">
        <f>DN7</f>
        <v>0</v>
      </c>
      <c r="DO11" s="95">
        <f>DO7</f>
        <v>2.4</v>
      </c>
      <c r="DP11" s="84"/>
      <c r="DQ11" s="84"/>
      <c r="DR11" s="84"/>
      <c r="DS11" s="84"/>
      <c r="DT11" s="94" t="s">
        <v>141</v>
      </c>
      <c r="DU11" s="95" t="str">
        <f>DU7</f>
        <v>-</v>
      </c>
      <c r="DV11" s="95" t="str">
        <f>DV7</f>
        <v>-</v>
      </c>
      <c r="DW11" s="95" t="str">
        <f>DW7</f>
        <v>-</v>
      </c>
      <c r="DX11" s="95" t="str">
        <f>DX7</f>
        <v>-</v>
      </c>
      <c r="DY11" s="95">
        <f>DY7</f>
        <v>739.7</v>
      </c>
      <c r="DZ11" s="84"/>
      <c r="EA11" s="84"/>
      <c r="EB11" s="84"/>
      <c r="EC11" s="84"/>
      <c r="ED11" s="94" t="s">
        <v>141</v>
      </c>
      <c r="EE11" s="95" t="str">
        <f>EE7</f>
        <v>-</v>
      </c>
      <c r="EF11" s="95" t="str">
        <f>EF7</f>
        <v>-</v>
      </c>
      <c r="EG11" s="95" t="str">
        <f>EG7</f>
        <v>-</v>
      </c>
      <c r="EH11" s="95" t="str">
        <f>EH7</f>
        <v>-</v>
      </c>
      <c r="EI11" s="95" t="str">
        <f>EI7</f>
        <v>-</v>
      </c>
      <c r="EJ11" s="84"/>
      <c r="EK11" s="84"/>
      <c r="EL11" s="84"/>
      <c r="EM11" s="84"/>
      <c r="EN11" s="94" t="s">
        <v>141</v>
      </c>
      <c r="EO11" s="95" t="str">
        <f>EO7</f>
        <v>-</v>
      </c>
      <c r="EP11" s="95" t="str">
        <f>EP7</f>
        <v>-</v>
      </c>
      <c r="EQ11" s="95" t="str">
        <f>EQ7</f>
        <v>-</v>
      </c>
      <c r="ER11" s="95" t="str">
        <f>ER7</f>
        <v>-</v>
      </c>
      <c r="ES11" s="95">
        <f>ES7</f>
        <v>100</v>
      </c>
      <c r="ET11" s="84"/>
      <c r="EU11" s="84"/>
      <c r="EV11" s="84"/>
      <c r="EW11" s="84"/>
      <c r="EX11" s="84"/>
      <c r="EY11" s="94" t="s">
        <v>141</v>
      </c>
      <c r="EZ11" s="95" t="str">
        <f>EZ7</f>
        <v>-</v>
      </c>
      <c r="FA11" s="95" t="str">
        <f>FA7</f>
        <v>-</v>
      </c>
      <c r="FB11" s="95" t="str">
        <f>FB7</f>
        <v>-</v>
      </c>
      <c r="FC11" s="95" t="str">
        <f>FC7</f>
        <v>-</v>
      </c>
      <c r="FD11" s="95" t="str">
        <f>FD7</f>
        <v>-</v>
      </c>
      <c r="FE11" s="84"/>
      <c r="FF11" s="84"/>
      <c r="FG11" s="84"/>
      <c r="FH11" s="84"/>
      <c r="FI11" s="94" t="s">
        <v>141</v>
      </c>
      <c r="FJ11" s="95" t="str">
        <f>FJ7</f>
        <v>-</v>
      </c>
      <c r="FK11" s="95" t="str">
        <f>FK7</f>
        <v>-</v>
      </c>
      <c r="FL11" s="95" t="str">
        <f>FL7</f>
        <v>-</v>
      </c>
      <c r="FM11" s="95" t="str">
        <f>FM7</f>
        <v>-</v>
      </c>
      <c r="FN11" s="95" t="str">
        <f>FN7</f>
        <v>-</v>
      </c>
      <c r="FO11" s="84"/>
      <c r="FP11" s="84"/>
      <c r="FQ11" s="84"/>
      <c r="FR11" s="84"/>
      <c r="FS11" s="94" t="s">
        <v>141</v>
      </c>
      <c r="FT11" s="95" t="str">
        <f>FT7</f>
        <v>-</v>
      </c>
      <c r="FU11" s="95" t="str">
        <f>FU7</f>
        <v>-</v>
      </c>
      <c r="FV11" s="95" t="str">
        <f>FV7</f>
        <v>-</v>
      </c>
      <c r="FW11" s="95" t="str">
        <f>FW7</f>
        <v>-</v>
      </c>
      <c r="FX11" s="95" t="str">
        <f>FX7</f>
        <v>-</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141</v>
      </c>
      <c r="KW11" s="95" t="str">
        <f>KW7</f>
        <v>-</v>
      </c>
      <c r="KX11" s="95" t="str">
        <f>KX7</f>
        <v>-</v>
      </c>
      <c r="KY11" s="95" t="str">
        <f>KY7</f>
        <v>-</v>
      </c>
      <c r="KZ11" s="95">
        <f>KZ7</f>
        <v>0</v>
      </c>
      <c r="LA11" s="95">
        <f>LA7</f>
        <v>17.399999999999999</v>
      </c>
      <c r="LB11" s="84"/>
      <c r="LC11" s="84"/>
      <c r="LD11" s="84"/>
      <c r="LE11" s="84"/>
      <c r="LF11" s="94" t="s">
        <v>141</v>
      </c>
      <c r="LG11" s="95" t="str">
        <f>LG7</f>
        <v>-</v>
      </c>
      <c r="LH11" s="95" t="str">
        <f>LH7</f>
        <v>-</v>
      </c>
      <c r="LI11" s="95" t="str">
        <f>LI7</f>
        <v>-</v>
      </c>
      <c r="LJ11" s="95">
        <f>LJ7</f>
        <v>0</v>
      </c>
      <c r="LK11" s="95">
        <f>LK7</f>
        <v>2.4</v>
      </c>
      <c r="LL11" s="84"/>
      <c r="LM11" s="84"/>
      <c r="LN11" s="84"/>
      <c r="LO11" s="84"/>
      <c r="LP11" s="94" t="s">
        <v>143</v>
      </c>
      <c r="LQ11" s="95" t="str">
        <f>LQ7</f>
        <v>-</v>
      </c>
      <c r="LR11" s="95" t="str">
        <f>LR7</f>
        <v>-</v>
      </c>
      <c r="LS11" s="95" t="str">
        <f>LS7</f>
        <v>-</v>
      </c>
      <c r="LT11" s="95" t="str">
        <f>LT7</f>
        <v>-</v>
      </c>
      <c r="LU11" s="95">
        <f>LU7</f>
        <v>739.7</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141</v>
      </c>
      <c r="MK11" s="95" t="str">
        <f>MK7</f>
        <v>-</v>
      </c>
      <c r="ML11" s="95" t="str">
        <f>ML7</f>
        <v>-</v>
      </c>
      <c r="MM11" s="95" t="str">
        <f>MM7</f>
        <v>-</v>
      </c>
      <c r="MN11" s="95" t="str">
        <f>MN7</f>
        <v>-</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t="str">
        <f>BD7</f>
        <v>-</v>
      </c>
      <c r="AZ12" s="95" t="str">
        <f>BE7</f>
        <v>-</v>
      </c>
      <c r="BA12" s="95" t="str">
        <f>BF7</f>
        <v>-</v>
      </c>
      <c r="BB12" s="95">
        <f>BG7</f>
        <v>88.8</v>
      </c>
      <c r="BC12" s="95">
        <f>BH7</f>
        <v>121.3</v>
      </c>
      <c r="BD12" s="84"/>
      <c r="BE12" s="84"/>
      <c r="BF12" s="84"/>
      <c r="BG12" s="84"/>
      <c r="BH12" s="84"/>
      <c r="BI12" s="94" t="s">
        <v>145</v>
      </c>
      <c r="BJ12" s="95" t="str">
        <f>BO7</f>
        <v>-</v>
      </c>
      <c r="BK12" s="95" t="str">
        <f>BP7</f>
        <v>-</v>
      </c>
      <c r="BL12" s="95" t="str">
        <f>BQ7</f>
        <v>-</v>
      </c>
      <c r="BM12" s="95">
        <f>BR7</f>
        <v>269.8</v>
      </c>
      <c r="BN12" s="95">
        <f>BS7</f>
        <v>247.9</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145</v>
      </c>
      <c r="CF12" s="95" t="str">
        <f>CK7</f>
        <v>-</v>
      </c>
      <c r="CG12" s="95" t="str">
        <f>CL7</f>
        <v>-</v>
      </c>
      <c r="CH12" s="95" t="str">
        <f>CM7</f>
        <v>-</v>
      </c>
      <c r="CI12" s="95">
        <f>CN7</f>
        <v>22847.9</v>
      </c>
      <c r="CJ12" s="95">
        <f>CO7</f>
        <v>19210.5</v>
      </c>
      <c r="CK12" s="84"/>
      <c r="CL12" s="84"/>
      <c r="CM12" s="84"/>
      <c r="CN12" s="84"/>
      <c r="CO12" s="94" t="s">
        <v>144</v>
      </c>
      <c r="CP12" s="96" t="str">
        <f>CU7</f>
        <v>-</v>
      </c>
      <c r="CQ12" s="96" t="str">
        <f>CV7</f>
        <v>-</v>
      </c>
      <c r="CR12" s="96" t="str">
        <f>CW7</f>
        <v>-</v>
      </c>
      <c r="CS12" s="96">
        <f>CX7</f>
        <v>2390</v>
      </c>
      <c r="CT12" s="96">
        <f>CY7</f>
        <v>32739</v>
      </c>
      <c r="CU12" s="84"/>
      <c r="CV12" s="84"/>
      <c r="CW12" s="84"/>
      <c r="CX12" s="84"/>
      <c r="CY12" s="84"/>
      <c r="CZ12" s="94" t="s">
        <v>144</v>
      </c>
      <c r="DA12" s="95" t="str">
        <f>DF7</f>
        <v>-</v>
      </c>
      <c r="DB12" s="95" t="str">
        <f>DG7</f>
        <v>-</v>
      </c>
      <c r="DC12" s="95" t="str">
        <f>DH7</f>
        <v>-</v>
      </c>
      <c r="DD12" s="95">
        <f>DI7</f>
        <v>35.799999999999997</v>
      </c>
      <c r="DE12" s="95">
        <f>DJ7</f>
        <v>31.7</v>
      </c>
      <c r="DF12" s="84"/>
      <c r="DG12" s="84"/>
      <c r="DH12" s="84"/>
      <c r="DI12" s="84"/>
      <c r="DJ12" s="94" t="s">
        <v>144</v>
      </c>
      <c r="DK12" s="95" t="str">
        <f>DP7</f>
        <v>-</v>
      </c>
      <c r="DL12" s="95" t="str">
        <f>DQ7</f>
        <v>-</v>
      </c>
      <c r="DM12" s="95" t="str">
        <f>DR7</f>
        <v>-</v>
      </c>
      <c r="DN12" s="95">
        <f>DS7</f>
        <v>14.6</v>
      </c>
      <c r="DO12" s="95">
        <f>DT7</f>
        <v>11.9</v>
      </c>
      <c r="DP12" s="84"/>
      <c r="DQ12" s="84"/>
      <c r="DR12" s="84"/>
      <c r="DS12" s="84"/>
      <c r="DT12" s="94" t="s">
        <v>144</v>
      </c>
      <c r="DU12" s="95" t="str">
        <f>DZ7</f>
        <v>-</v>
      </c>
      <c r="DV12" s="95" t="str">
        <f>EA7</f>
        <v>-</v>
      </c>
      <c r="DW12" s="95" t="str">
        <f>EB7</f>
        <v>-</v>
      </c>
      <c r="DX12" s="95">
        <f>EC7</f>
        <v>100.1</v>
      </c>
      <c r="DY12" s="95">
        <f>ED7</f>
        <v>132.80000000000001</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t="str">
        <f>ET7</f>
        <v>-</v>
      </c>
      <c r="EP12" s="95" t="str">
        <f>EU7</f>
        <v>-</v>
      </c>
      <c r="EQ12" s="95" t="str">
        <f>EV7</f>
        <v>-</v>
      </c>
      <c r="ER12" s="95">
        <f>EW7</f>
        <v>79.8</v>
      </c>
      <c r="ES12" s="95">
        <f>EX7</f>
        <v>88</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144</v>
      </c>
      <c r="FT12" s="95" t="str">
        <f>IF($FT$8,FY7,"-")</f>
        <v>-</v>
      </c>
      <c r="FU12" s="95" t="str">
        <f>IF($FT$8,FZ7,"-")</f>
        <v>-</v>
      </c>
      <c r="FV12" s="95" t="str">
        <f>IF($FT$8,GA7,"-")</f>
        <v>-</v>
      </c>
      <c r="FW12" s="95" t="str">
        <f>IF($FT$8,GB7,"-")</f>
        <v>-</v>
      </c>
      <c r="FX12" s="95" t="str">
        <f>IF($FT$8,GC7,"-")</f>
        <v>-</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147</v>
      </c>
      <c r="GN12" s="95" t="str">
        <f>IF($GN$8,GS7,"-")</f>
        <v>-</v>
      </c>
      <c r="GO12" s="95" t="str">
        <f>IF($GN$8,GT7,"-")</f>
        <v>-</v>
      </c>
      <c r="GP12" s="95" t="str">
        <f>IF($GN$8,GU7,"-")</f>
        <v>-</v>
      </c>
      <c r="GQ12" s="95" t="str">
        <f>IF($GN$8,GV7,"-")</f>
        <v>-</v>
      </c>
      <c r="GR12" s="95" t="str">
        <f>IF($GN$8,GW7,"-")</f>
        <v>-</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144</v>
      </c>
      <c r="KW12" s="95" t="str">
        <f>IF($KW$8,LB7,"-")</f>
        <v>-</v>
      </c>
      <c r="KX12" s="95" t="str">
        <f>IF($KW$8,LC7,"-")</f>
        <v>-</v>
      </c>
      <c r="KY12" s="95" t="str">
        <f>IF($KW$8,LD7,"-")</f>
        <v>-</v>
      </c>
      <c r="KZ12" s="95">
        <f>IF($KW$8,LE7,"-")</f>
        <v>14.5</v>
      </c>
      <c r="LA12" s="95">
        <f>IF($KW$8,LF7,"-")</f>
        <v>14.9</v>
      </c>
      <c r="LB12" s="84"/>
      <c r="LC12" s="84"/>
      <c r="LD12" s="84"/>
      <c r="LE12" s="84"/>
      <c r="LF12" s="94" t="s">
        <v>144</v>
      </c>
      <c r="LG12" s="95" t="str">
        <f>IF($LG$8,LL7,"-")</f>
        <v>-</v>
      </c>
      <c r="LH12" s="95" t="str">
        <f>IF($LG$8,LM7,"-")</f>
        <v>-</v>
      </c>
      <c r="LI12" s="95" t="str">
        <f>IF($LG$8,LN7,"-")</f>
        <v>-</v>
      </c>
      <c r="LJ12" s="95">
        <f>IF($LG$8,LO7,"-")</f>
        <v>0.3</v>
      </c>
      <c r="LK12" s="95">
        <f>IF($LG$8,LP7,"-")</f>
        <v>0.3</v>
      </c>
      <c r="LL12" s="84"/>
      <c r="LM12" s="84"/>
      <c r="LN12" s="84"/>
      <c r="LO12" s="84"/>
      <c r="LP12" s="94" t="s">
        <v>144</v>
      </c>
      <c r="LQ12" s="95" t="str">
        <f>IF($LQ$8,LV7,"-")</f>
        <v>-</v>
      </c>
      <c r="LR12" s="95" t="str">
        <f>IF($LQ$8,LW7,"-")</f>
        <v>-</v>
      </c>
      <c r="LS12" s="95" t="str">
        <f>IF($LQ$8,LX7,"-")</f>
        <v>-</v>
      </c>
      <c r="LT12" s="95">
        <f>IF($LQ$8,LY7,"-")</f>
        <v>184.6</v>
      </c>
      <c r="LU12" s="95">
        <f>IF($LQ$8,LZ7,"-")</f>
        <v>174.5</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147</v>
      </c>
      <c r="MK12" s="95" t="str">
        <f>IF($MK$8,MP7,"-")</f>
        <v>-</v>
      </c>
      <c r="ML12" s="95" t="str">
        <f>IF($MK$8,MQ7,"-")</f>
        <v>-</v>
      </c>
      <c r="MM12" s="95" t="str">
        <f>IF($MK$8,MR7,"-")</f>
        <v>-</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149</v>
      </c>
      <c r="C14" s="99"/>
      <c r="D14" s="100"/>
      <c r="E14" s="99"/>
      <c r="F14" s="197" t="s">
        <v>150</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t="e">
        <f>IF(AY7="-",NA(),AY7)</f>
        <v>#N/A</v>
      </c>
      <c r="AZ17" s="106" t="e">
        <f t="shared" ref="AZ17:BC17" si="9">IF(AZ7="-",NA(),AZ7)</f>
        <v>#N/A</v>
      </c>
      <c r="BA17" s="106" t="e">
        <f t="shared" si="9"/>
        <v>#N/A</v>
      </c>
      <c r="BB17" s="106">
        <f t="shared" si="9"/>
        <v>1389.2</v>
      </c>
      <c r="BC17" s="106">
        <f t="shared" si="9"/>
        <v>244.2</v>
      </c>
      <c r="BD17" s="100"/>
      <c r="BE17" s="100"/>
      <c r="BF17" s="100"/>
      <c r="BG17" s="100"/>
      <c r="BH17" s="100"/>
      <c r="BI17" s="105" t="s">
        <v>161</v>
      </c>
      <c r="BJ17" s="106" t="e">
        <f>IF(BJ7="-",NA(),BJ7)</f>
        <v>#N/A</v>
      </c>
      <c r="BK17" s="106" t="e">
        <f t="shared" ref="BK17:BN17" si="10">IF(BK7="-",NA(),BK7)</f>
        <v>#N/A</v>
      </c>
      <c r="BL17" s="106" t="e">
        <f t="shared" si="10"/>
        <v>#N/A</v>
      </c>
      <c r="BM17" s="106">
        <f t="shared" si="10"/>
        <v>0</v>
      </c>
      <c r="BN17" s="106">
        <f t="shared" si="10"/>
        <v>551.70000000000005</v>
      </c>
      <c r="BO17" s="100"/>
      <c r="BP17" s="100"/>
      <c r="BQ17" s="100"/>
      <c r="BR17" s="100"/>
      <c r="BS17" s="100"/>
      <c r="BT17" s="105" t="s">
        <v>161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161</v>
      </c>
      <c r="CF17" s="106" t="e">
        <f>IF(CF7="-",NA(),CF7)</f>
        <v>#N/A</v>
      </c>
      <c r="CG17" s="106" t="e">
        <f t="shared" ref="CG17:CJ17" si="12">IF(CG7="-",NA(),CG7)</f>
        <v>#N/A</v>
      </c>
      <c r="CH17" s="106" t="e">
        <f t="shared" si="12"/>
        <v>#N/A</v>
      </c>
      <c r="CI17" s="106" t="e">
        <f t="shared" si="12"/>
        <v>#N/A</v>
      </c>
      <c r="CJ17" s="106">
        <f t="shared" si="12"/>
        <v>18905.8</v>
      </c>
      <c r="CK17" s="100"/>
      <c r="CL17" s="100"/>
      <c r="CM17" s="100"/>
      <c r="CN17" s="100"/>
      <c r="CO17" s="105" t="s">
        <v>161</v>
      </c>
      <c r="CP17" s="107" t="e">
        <f>IF(CP7="-",NA(),CP7)</f>
        <v>#N/A</v>
      </c>
      <c r="CQ17" s="107" t="e">
        <f t="shared" ref="CQ17:CT17" si="13">IF(CQ7="-",NA(),CQ7)</f>
        <v>#N/A</v>
      </c>
      <c r="CR17" s="107" t="e">
        <f t="shared" si="13"/>
        <v>#N/A</v>
      </c>
      <c r="CS17" s="107">
        <f t="shared" si="13"/>
        <v>-716</v>
      </c>
      <c r="CT17" s="107">
        <f t="shared" si="13"/>
        <v>93346</v>
      </c>
      <c r="CU17" s="100"/>
      <c r="CV17" s="100"/>
      <c r="CW17" s="100"/>
      <c r="CX17" s="100"/>
      <c r="CY17" s="100"/>
      <c r="CZ17" s="105" t="s">
        <v>161</v>
      </c>
      <c r="DA17" s="106" t="e">
        <f>IF(DA7="-",NA(),DA7)</f>
        <v>#N/A</v>
      </c>
      <c r="DB17" s="106" t="e">
        <f t="shared" ref="DB17:DE17" si="14">IF(DB7="-",NA(),DB7)</f>
        <v>#N/A</v>
      </c>
      <c r="DC17" s="106" t="e">
        <f t="shared" si="14"/>
        <v>#N/A</v>
      </c>
      <c r="DD17" s="106">
        <f t="shared" si="14"/>
        <v>0</v>
      </c>
      <c r="DE17" s="106">
        <f t="shared" si="14"/>
        <v>17.399999999999999</v>
      </c>
      <c r="DF17" s="100"/>
      <c r="DG17" s="100"/>
      <c r="DH17" s="100"/>
      <c r="DI17" s="100"/>
      <c r="DJ17" s="105" t="s">
        <v>161</v>
      </c>
      <c r="DK17" s="106" t="e">
        <f>IF(DK7="-",NA(),DK7)</f>
        <v>#N/A</v>
      </c>
      <c r="DL17" s="106" t="e">
        <f t="shared" ref="DL17:DO17" si="15">IF(DL7="-",NA(),DL7)</f>
        <v>#N/A</v>
      </c>
      <c r="DM17" s="106" t="e">
        <f t="shared" si="15"/>
        <v>#N/A</v>
      </c>
      <c r="DN17" s="106">
        <f t="shared" si="15"/>
        <v>0</v>
      </c>
      <c r="DO17" s="106">
        <f t="shared" si="15"/>
        <v>2.4</v>
      </c>
      <c r="DP17" s="100"/>
      <c r="DQ17" s="100"/>
      <c r="DR17" s="100"/>
      <c r="DS17" s="100"/>
      <c r="DT17" s="105" t="s">
        <v>161</v>
      </c>
      <c r="DU17" s="106" t="e">
        <f>IF(DU7="-",NA(),DU7)</f>
        <v>#N/A</v>
      </c>
      <c r="DV17" s="106" t="e">
        <f t="shared" ref="DV17:DY17" si="16">IF(DV7="-",NA(),DV7)</f>
        <v>#N/A</v>
      </c>
      <c r="DW17" s="106" t="e">
        <f t="shared" si="16"/>
        <v>#N/A</v>
      </c>
      <c r="DX17" s="106" t="e">
        <f t="shared" si="16"/>
        <v>#N/A</v>
      </c>
      <c r="DY17" s="106">
        <f t="shared" si="16"/>
        <v>739.7</v>
      </c>
      <c r="DZ17" s="100"/>
      <c r="EA17" s="100"/>
      <c r="EB17" s="100"/>
      <c r="EC17" s="100"/>
      <c r="ED17" s="105" t="s">
        <v>162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161</v>
      </c>
      <c r="EO17" s="106" t="e">
        <f>IF(EO7="-",NA(),EO7)</f>
        <v>#N/A</v>
      </c>
      <c r="EP17" s="106" t="e">
        <f t="shared" ref="EP17:ES17" si="18">IF(EP7="-",NA(),EP7)</f>
        <v>#N/A</v>
      </c>
      <c r="EQ17" s="106" t="e">
        <f t="shared" si="18"/>
        <v>#N/A</v>
      </c>
      <c r="ER17" s="106" t="e">
        <f t="shared" si="18"/>
        <v>#N/A</v>
      </c>
      <c r="ES17" s="106">
        <f t="shared" si="18"/>
        <v>100</v>
      </c>
      <c r="ET17" s="100"/>
      <c r="EU17" s="100"/>
      <c r="EV17" s="100"/>
      <c r="EW17" s="100"/>
      <c r="EX17" s="100"/>
      <c r="EY17" s="105" t="s">
        <v>162</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161</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161</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163</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161</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161</v>
      </c>
      <c r="KW17" s="106" t="e">
        <f>IF(KW7="-",NA(),KW7)</f>
        <v>#N/A</v>
      </c>
      <c r="KX17" s="106" t="e">
        <f t="shared" ref="KX17:LA17" si="34">IF(KX7="-",NA(),KX7)</f>
        <v>#N/A</v>
      </c>
      <c r="KY17" s="106" t="e">
        <f t="shared" si="34"/>
        <v>#N/A</v>
      </c>
      <c r="KZ17" s="106">
        <f t="shared" si="34"/>
        <v>0</v>
      </c>
      <c r="LA17" s="106">
        <f t="shared" si="34"/>
        <v>17.399999999999999</v>
      </c>
      <c r="LB17" s="100"/>
      <c r="LC17" s="100"/>
      <c r="LD17" s="100"/>
      <c r="LE17" s="100"/>
      <c r="LF17" s="105" t="s">
        <v>161</v>
      </c>
      <c r="LG17" s="106" t="e">
        <f>IF(LG7="-",NA(),LG7)</f>
        <v>#N/A</v>
      </c>
      <c r="LH17" s="106" t="e">
        <f t="shared" ref="LH17:LK17" si="35">IF(LH7="-",NA(),LH7)</f>
        <v>#N/A</v>
      </c>
      <c r="LI17" s="106" t="e">
        <f t="shared" si="35"/>
        <v>#N/A</v>
      </c>
      <c r="LJ17" s="106">
        <f t="shared" si="35"/>
        <v>0</v>
      </c>
      <c r="LK17" s="106">
        <f t="shared" si="35"/>
        <v>2.4</v>
      </c>
      <c r="LL17" s="100"/>
      <c r="LM17" s="100"/>
      <c r="LN17" s="100"/>
      <c r="LO17" s="100"/>
      <c r="LP17" s="105" t="s">
        <v>161</v>
      </c>
      <c r="LQ17" s="106" t="e">
        <f>IF(LQ7="-",NA(),LQ7)</f>
        <v>#N/A</v>
      </c>
      <c r="LR17" s="106" t="e">
        <f t="shared" ref="LR17:LU17" si="36">IF(LR7="-",NA(),LR7)</f>
        <v>#N/A</v>
      </c>
      <c r="LS17" s="106" t="e">
        <f t="shared" si="36"/>
        <v>#N/A</v>
      </c>
      <c r="LT17" s="106" t="e">
        <f t="shared" si="36"/>
        <v>#N/A</v>
      </c>
      <c r="LU17" s="106">
        <f t="shared" si="36"/>
        <v>739.7</v>
      </c>
      <c r="LV17" s="100"/>
      <c r="LW17" s="100"/>
      <c r="LX17" s="100"/>
      <c r="LY17" s="100"/>
      <c r="LZ17" s="105" t="s">
        <v>161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t="e">
        <f>IF(MK7="-",NA(),MK7)</f>
        <v>#N/A</v>
      </c>
      <c r="ML17" s="106" t="e">
        <f t="shared" ref="ML17:MO17" si="38">IF(ML7="-",NA(),ML7)</f>
        <v>#N/A</v>
      </c>
      <c r="MM17" s="106" t="e">
        <f t="shared" si="38"/>
        <v>#N/A</v>
      </c>
      <c r="MN17" s="106" t="e">
        <f t="shared" si="38"/>
        <v>#N/A</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t="e">
        <f>IF(BD7="-",NA(),BD7)</f>
        <v>#N/A</v>
      </c>
      <c r="AZ18" s="106" t="e">
        <f t="shared" ref="AZ18:BC18" si="39">IF(BE7="-",NA(),BE7)</f>
        <v>#N/A</v>
      </c>
      <c r="BA18" s="106" t="e">
        <f t="shared" si="39"/>
        <v>#N/A</v>
      </c>
      <c r="BB18" s="106">
        <f t="shared" si="39"/>
        <v>88.8</v>
      </c>
      <c r="BC18" s="106">
        <f t="shared" si="39"/>
        <v>121.3</v>
      </c>
      <c r="BD18" s="100"/>
      <c r="BE18" s="100"/>
      <c r="BF18" s="100"/>
      <c r="BG18" s="100"/>
      <c r="BH18" s="100"/>
      <c r="BI18" s="105" t="s">
        <v>165</v>
      </c>
      <c r="BJ18" s="106" t="e">
        <f>IF(BO7="-",NA(),BO7)</f>
        <v>#N/A</v>
      </c>
      <c r="BK18" s="106" t="e">
        <f t="shared" ref="BK18:BN18" si="40">IF(BP7="-",NA(),BP7)</f>
        <v>#N/A</v>
      </c>
      <c r="BL18" s="106" t="e">
        <f t="shared" si="40"/>
        <v>#N/A</v>
      </c>
      <c r="BM18" s="106">
        <f t="shared" si="40"/>
        <v>269.8</v>
      </c>
      <c r="BN18" s="106">
        <f t="shared" si="40"/>
        <v>247.9</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165</v>
      </c>
      <c r="CF18" s="106" t="e">
        <f>IF(CK7="-",NA(),CK7)</f>
        <v>#N/A</v>
      </c>
      <c r="CG18" s="106" t="e">
        <f t="shared" ref="CG18:CJ18" si="42">IF(CL7="-",NA(),CL7)</f>
        <v>#N/A</v>
      </c>
      <c r="CH18" s="106" t="e">
        <f t="shared" si="42"/>
        <v>#N/A</v>
      </c>
      <c r="CI18" s="106">
        <f t="shared" si="42"/>
        <v>22847.9</v>
      </c>
      <c r="CJ18" s="106">
        <f t="shared" si="42"/>
        <v>19210.5</v>
      </c>
      <c r="CK18" s="100"/>
      <c r="CL18" s="100"/>
      <c r="CM18" s="100"/>
      <c r="CN18" s="100"/>
      <c r="CO18" s="105" t="s">
        <v>165</v>
      </c>
      <c r="CP18" s="107" t="e">
        <f>IF(CU7="-",NA(),CU7)</f>
        <v>#N/A</v>
      </c>
      <c r="CQ18" s="107" t="e">
        <f t="shared" ref="CQ18:CT18" si="43">IF(CV7="-",NA(),CV7)</f>
        <v>#N/A</v>
      </c>
      <c r="CR18" s="107" t="e">
        <f t="shared" si="43"/>
        <v>#N/A</v>
      </c>
      <c r="CS18" s="107">
        <f t="shared" si="43"/>
        <v>2390</v>
      </c>
      <c r="CT18" s="107">
        <f t="shared" si="43"/>
        <v>32739</v>
      </c>
      <c r="CU18" s="100"/>
      <c r="CV18" s="100"/>
      <c r="CW18" s="100"/>
      <c r="CX18" s="100"/>
      <c r="CY18" s="100"/>
      <c r="CZ18" s="105" t="s">
        <v>165</v>
      </c>
      <c r="DA18" s="106" t="e">
        <f>IF(DF7="-",NA(),DF7)</f>
        <v>#N/A</v>
      </c>
      <c r="DB18" s="106" t="e">
        <f t="shared" ref="DB18:DE18" si="44">IF(DG7="-",NA(),DG7)</f>
        <v>#N/A</v>
      </c>
      <c r="DC18" s="106" t="e">
        <f t="shared" si="44"/>
        <v>#N/A</v>
      </c>
      <c r="DD18" s="106">
        <f t="shared" si="44"/>
        <v>35.799999999999997</v>
      </c>
      <c r="DE18" s="106">
        <f t="shared" si="44"/>
        <v>31.7</v>
      </c>
      <c r="DF18" s="100"/>
      <c r="DG18" s="100"/>
      <c r="DH18" s="100"/>
      <c r="DI18" s="100"/>
      <c r="DJ18" s="105" t="s">
        <v>165</v>
      </c>
      <c r="DK18" s="106" t="e">
        <f>IF(DP7="-",NA(),DP7)</f>
        <v>#N/A</v>
      </c>
      <c r="DL18" s="106" t="e">
        <f t="shared" ref="DL18:DO18" si="45">IF(DQ7="-",NA(),DQ7)</f>
        <v>#N/A</v>
      </c>
      <c r="DM18" s="106" t="e">
        <f t="shared" si="45"/>
        <v>#N/A</v>
      </c>
      <c r="DN18" s="106">
        <f t="shared" si="45"/>
        <v>14.6</v>
      </c>
      <c r="DO18" s="106">
        <f t="shared" si="45"/>
        <v>11.9</v>
      </c>
      <c r="DP18" s="100"/>
      <c r="DQ18" s="100"/>
      <c r="DR18" s="100"/>
      <c r="DS18" s="100"/>
      <c r="DT18" s="105" t="s">
        <v>165</v>
      </c>
      <c r="DU18" s="106" t="e">
        <f>IF(DZ7="-",NA(),DZ7)</f>
        <v>#N/A</v>
      </c>
      <c r="DV18" s="106" t="e">
        <f t="shared" ref="DV18:DY18" si="46">IF(EA7="-",NA(),EA7)</f>
        <v>#N/A</v>
      </c>
      <c r="DW18" s="106" t="e">
        <f t="shared" si="46"/>
        <v>#N/A</v>
      </c>
      <c r="DX18" s="106">
        <f t="shared" si="46"/>
        <v>100.1</v>
      </c>
      <c r="DY18" s="106">
        <f t="shared" si="46"/>
        <v>132.80000000000001</v>
      </c>
      <c r="DZ18" s="100"/>
      <c r="EA18" s="100"/>
      <c r="EB18" s="100"/>
      <c r="EC18" s="100"/>
      <c r="ED18" s="105" t="s">
        <v>166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t="e">
        <f>IF(ET7="-",NA(),ET7)</f>
        <v>#N/A</v>
      </c>
      <c r="EP18" s="106" t="e">
        <f t="shared" ref="EP18:ES18" si="48">IF(EU7="-",NA(),EU7)</f>
        <v>#N/A</v>
      </c>
      <c r="EQ18" s="106" t="e">
        <f t="shared" si="48"/>
        <v>#N/A</v>
      </c>
      <c r="ER18" s="106">
        <f t="shared" si="48"/>
        <v>79.8</v>
      </c>
      <c r="ES18" s="106">
        <f t="shared" si="48"/>
        <v>88</v>
      </c>
      <c r="ET18" s="100"/>
      <c r="EU18" s="100"/>
      <c r="EV18" s="100"/>
      <c r="EW18" s="100"/>
      <c r="EX18" s="100"/>
      <c r="EY18" s="105" t="s">
        <v>165</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165</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165</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166</v>
      </c>
      <c r="KW18" s="106" t="e">
        <f>IF(OR(NOT($KW$8),LB7="-"),NA(),LB7)</f>
        <v>#N/A</v>
      </c>
      <c r="KX18" s="106" t="e">
        <f>IF(OR(NOT($KW$8),LC7="-"),NA(),LC7)</f>
        <v>#N/A</v>
      </c>
      <c r="KY18" s="106" t="e">
        <f>IF(OR(NOT($KW$8),LD7="-"),NA(),LD7)</f>
        <v>#N/A</v>
      </c>
      <c r="KZ18" s="106">
        <f>IF(OR(NOT($KW$8),LE7="-"),NA(),LE7)</f>
        <v>14.5</v>
      </c>
      <c r="LA18" s="106">
        <f>IF(OR(NOT($KW$8),LF7="-"),NA(),LF7)</f>
        <v>14.9</v>
      </c>
      <c r="LB18" s="100"/>
      <c r="LC18" s="100"/>
      <c r="LD18" s="100"/>
      <c r="LE18" s="100"/>
      <c r="LF18" s="105" t="s">
        <v>165</v>
      </c>
      <c r="LG18" s="106" t="e">
        <f>IF(OR(NOT($LG$8),LL7="-"),NA(),LL7)</f>
        <v>#N/A</v>
      </c>
      <c r="LH18" s="106" t="e">
        <f>IF(OR(NOT($LG$8),LM7="-"),NA(),LM7)</f>
        <v>#N/A</v>
      </c>
      <c r="LI18" s="106" t="e">
        <f>IF(OR(NOT($LG$8),LN7="-"),NA(),LN7)</f>
        <v>#N/A</v>
      </c>
      <c r="LJ18" s="106">
        <f>IF(OR(NOT($LG$8),LO7="-"),NA(),LO7)</f>
        <v>0.3</v>
      </c>
      <c r="LK18" s="106">
        <f>IF(OR(NOT($LG$8),LP7="-"),NA(),LP7)</f>
        <v>0.3</v>
      </c>
      <c r="LL18" s="100"/>
      <c r="LM18" s="100"/>
      <c r="LN18" s="100"/>
      <c r="LO18" s="100"/>
      <c r="LP18" s="105" t="s">
        <v>166</v>
      </c>
      <c r="LQ18" s="106" t="e">
        <f>IF(OR(NOT($LQ$8),LV7="-"),NA(),LV7)</f>
        <v>#N/A</v>
      </c>
      <c r="LR18" s="106" t="e">
        <f>IF(OR(NOT($LQ$8),LW7="-"),NA(),LW7)</f>
        <v>#N/A</v>
      </c>
      <c r="LS18" s="106" t="e">
        <f>IF(OR(NOT($LQ$8),LX7="-"),NA(),LX7)</f>
        <v>#N/A</v>
      </c>
      <c r="LT18" s="106">
        <f>IF(OR(NOT($LQ$8),LY7="-"),NA(),LY7)</f>
        <v>184.6</v>
      </c>
      <c r="LU18" s="106">
        <f>IF(OR(NOT($LQ$8),LZ7="-"),NA(),LZ7)</f>
        <v>174.5</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t="e">
        <f>IF(OR(NOT($MK$8),MP7="-"),NA(),MP7)</f>
        <v>#N/A</v>
      </c>
      <c r="ML18" s="106" t="e">
        <f>IF(OR(NOT($MK$8),MQ7="-"),NA(),MQ7)</f>
        <v>#N/A</v>
      </c>
      <c r="MM18" s="106" t="e">
        <f>IF(OR(NOT($MK$8),MR7="-"),NA(),MR7)</f>
        <v>#N/A</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169</v>
      </c>
      <c r="C20" s="196"/>
      <c r="D20" s="100"/>
    </row>
    <row r="21" spans="1:374" x14ac:dyDescent="0.15">
      <c r="A21" s="97">
        <f t="shared" si="7"/>
        <v>7</v>
      </c>
      <c r="B21" s="196" t="s">
        <v>170</v>
      </c>
      <c r="C21" s="196"/>
      <c r="D21" s="100"/>
    </row>
    <row r="22" spans="1:374" x14ac:dyDescent="0.15">
      <c r="A22" s="97">
        <f t="shared" si="7"/>
        <v>8</v>
      </c>
      <c r="B22" s="196" t="s">
        <v>171</v>
      </c>
      <c r="C22" s="196"/>
      <c r="D22" s="100"/>
      <c r="E22" s="198" t="s">
        <v>172</v>
      </c>
      <c r="F22" s="199"/>
      <c r="G22" s="199"/>
      <c r="H22" s="199"/>
      <c r="I22" s="200"/>
    </row>
    <row r="23" spans="1:374" x14ac:dyDescent="0.15">
      <c r="A23" s="97">
        <f t="shared" si="7"/>
        <v>9</v>
      </c>
      <c r="B23" s="196" t="s">
        <v>173</v>
      </c>
      <c r="C23" s="196"/>
      <c r="D23" s="100"/>
      <c r="E23" s="201"/>
      <c r="F23" s="202"/>
      <c r="G23" s="202"/>
      <c r="H23" s="202"/>
      <c r="I23" s="203"/>
    </row>
    <row r="24" spans="1:374" x14ac:dyDescent="0.15">
      <c r="A24" s="97">
        <f t="shared" si="7"/>
        <v>10</v>
      </c>
      <c r="B24" s="196" t="s">
        <v>174</v>
      </c>
      <c r="C24" s="196"/>
      <c r="D24" s="100"/>
      <c r="E24" s="201"/>
      <c r="F24" s="202"/>
      <c r="G24" s="202"/>
      <c r="H24" s="202"/>
      <c r="I24" s="203"/>
    </row>
    <row r="25" spans="1:374" x14ac:dyDescent="0.15">
      <c r="A25" s="97">
        <f t="shared" si="7"/>
        <v>11</v>
      </c>
      <c r="B25" s="196" t="s">
        <v>175</v>
      </c>
      <c r="C25" s="196"/>
      <c r="D25" s="100"/>
      <c r="E25" s="201"/>
      <c r="F25" s="202"/>
      <c r="G25" s="202"/>
      <c r="H25" s="202"/>
      <c r="I25" s="203"/>
    </row>
    <row r="26" spans="1:374" x14ac:dyDescent="0.15">
      <c r="A26" s="97">
        <f t="shared" si="7"/>
        <v>12</v>
      </c>
      <c r="B26" s="196" t="s">
        <v>176</v>
      </c>
      <c r="C26" s="196"/>
      <c r="D26" s="100"/>
      <c r="E26" s="201"/>
      <c r="F26" s="202"/>
      <c r="G26" s="202"/>
      <c r="H26" s="202"/>
      <c r="I26" s="203"/>
    </row>
    <row r="27" spans="1:374" x14ac:dyDescent="0.15">
      <c r="A27" s="97">
        <f t="shared" si="7"/>
        <v>13</v>
      </c>
      <c r="B27" s="196" t="s">
        <v>177</v>
      </c>
      <c r="C27" s="196"/>
      <c r="D27" s="100"/>
      <c r="E27" s="201"/>
      <c r="F27" s="202"/>
      <c r="G27" s="202"/>
      <c r="H27" s="202"/>
      <c r="I27" s="203"/>
    </row>
    <row r="28" spans="1:374" x14ac:dyDescent="0.15">
      <c r="A28" s="97">
        <f t="shared" si="7"/>
        <v>14</v>
      </c>
      <c r="B28" s="196" t="s">
        <v>178</v>
      </c>
      <c r="C28" s="196"/>
      <c r="D28" s="100"/>
      <c r="E28" s="201"/>
      <c r="F28" s="202"/>
      <c r="G28" s="202"/>
      <c r="H28" s="202"/>
      <c r="I28" s="203"/>
    </row>
    <row r="29" spans="1:374" x14ac:dyDescent="0.15">
      <c r="A29" s="97">
        <f t="shared" si="7"/>
        <v>15</v>
      </c>
      <c r="B29" s="196" t="s">
        <v>179</v>
      </c>
      <c r="C29" s="196"/>
      <c r="D29" s="100"/>
      <c r="E29" s="201"/>
      <c r="F29" s="202"/>
      <c r="G29" s="202"/>
      <c r="H29" s="202"/>
      <c r="I29" s="203"/>
    </row>
    <row r="30" spans="1:374" x14ac:dyDescent="0.15">
      <c r="A30" s="97">
        <f t="shared" si="7"/>
        <v>16</v>
      </c>
      <c r="B30" s="196" t="s">
        <v>180</v>
      </c>
      <c r="C30" s="196"/>
      <c r="D30" s="100"/>
      <c r="E30" s="201"/>
      <c r="F30" s="202"/>
      <c r="G30" s="202"/>
      <c r="H30" s="202"/>
      <c r="I30" s="203"/>
    </row>
    <row r="31" spans="1:374" x14ac:dyDescent="0.15">
      <c r="A31" s="97">
        <f t="shared" si="7"/>
        <v>17</v>
      </c>
      <c r="B31" s="196" t="s">
        <v>181</v>
      </c>
      <c r="C31" s="196"/>
      <c r="D31" s="100"/>
      <c r="E31" s="201"/>
      <c r="F31" s="202"/>
      <c r="G31" s="202"/>
      <c r="H31" s="202"/>
      <c r="I31" s="203"/>
    </row>
    <row r="32" spans="1:374" x14ac:dyDescent="0.15">
      <c r="A32" s="97">
        <f t="shared" si="7"/>
        <v>18</v>
      </c>
      <c r="B32" s="196" t="s">
        <v>182</v>
      </c>
      <c r="C32" s="196"/>
      <c r="D32" s="100"/>
      <c r="E32" s="201"/>
      <c r="F32" s="202"/>
      <c r="G32" s="202"/>
      <c r="H32" s="202"/>
      <c r="I32" s="203"/>
    </row>
    <row r="33" spans="1:16" x14ac:dyDescent="0.15">
      <c r="A33" s="97">
        <f t="shared" si="7"/>
        <v>19</v>
      </c>
      <c r="B33" s="196" t="s">
        <v>183</v>
      </c>
      <c r="C33" s="196"/>
      <c r="D33" s="100"/>
      <c r="E33" s="201"/>
      <c r="F33" s="202"/>
      <c r="G33" s="202"/>
      <c r="H33" s="202"/>
      <c r="I33" s="203"/>
    </row>
    <row r="34" spans="1:16" x14ac:dyDescent="0.15">
      <c r="A34" s="97">
        <f t="shared" si="7"/>
        <v>20</v>
      </c>
      <c r="B34" s="196" t="s">
        <v>184</v>
      </c>
      <c r="C34" s="196"/>
      <c r="D34" s="100"/>
      <c r="E34" s="201"/>
      <c r="F34" s="202"/>
      <c r="G34" s="202"/>
      <c r="H34" s="202"/>
      <c r="I34" s="203"/>
    </row>
    <row r="35" spans="1:16" ht="25.5" customHeight="1" x14ac:dyDescent="0.15">
      <c r="E35" s="204"/>
      <c r="F35" s="205"/>
      <c r="G35" s="205"/>
      <c r="H35" s="205"/>
      <c r="I35" s="206"/>
    </row>
    <row r="36" spans="1:16" x14ac:dyDescent="0.15">
      <c r="A36" t="s">
        <v>185</v>
      </c>
      <c r="B36" t="s">
        <v>186</v>
      </c>
    </row>
    <row r="37" spans="1:16" x14ac:dyDescent="0.15">
      <c r="A37" t="s">
        <v>187</v>
      </c>
      <c r="B37" t="s">
        <v>188</v>
      </c>
      <c r="L37" s="198" t="s">
        <v>172</v>
      </c>
      <c r="M37" s="199"/>
      <c r="N37" s="199"/>
      <c r="O37" s="199"/>
      <c r="P37" s="200"/>
    </row>
    <row r="38" spans="1:16" x14ac:dyDescent="0.15">
      <c r="A38" t="s">
        <v>189</v>
      </c>
      <c r="B38" t="s">
        <v>190</v>
      </c>
      <c r="L38" s="201"/>
      <c r="M38" s="202"/>
      <c r="N38" s="202"/>
      <c r="O38" s="202"/>
      <c r="P38" s="203"/>
    </row>
    <row r="39" spans="1:16" x14ac:dyDescent="0.15">
      <c r="A39" t="s">
        <v>191</v>
      </c>
      <c r="B39" t="s">
        <v>192</v>
      </c>
      <c r="L39" s="201"/>
      <c r="M39" s="202"/>
      <c r="N39" s="202"/>
      <c r="O39" s="202"/>
      <c r="P39" s="203"/>
    </row>
    <row r="40" spans="1:16" x14ac:dyDescent="0.15">
      <c r="A40" t="s">
        <v>193</v>
      </c>
      <c r="B40" t="s">
        <v>194</v>
      </c>
      <c r="L40" s="201"/>
      <c r="M40" s="202"/>
      <c r="N40" s="202"/>
      <c r="O40" s="202"/>
      <c r="P40" s="203"/>
    </row>
    <row r="41" spans="1:16" x14ac:dyDescent="0.15">
      <c r="A41" t="s">
        <v>195</v>
      </c>
      <c r="B41" t="s">
        <v>196</v>
      </c>
      <c r="L41" s="201"/>
      <c r="M41" s="202"/>
      <c r="N41" s="202"/>
      <c r="O41" s="202"/>
      <c r="P41" s="203"/>
    </row>
    <row r="42" spans="1:16" x14ac:dyDescent="0.15">
      <c r="A42" t="s">
        <v>197</v>
      </c>
      <c r="B42" t="s">
        <v>198</v>
      </c>
      <c r="L42" s="201"/>
      <c r="M42" s="202"/>
      <c r="N42" s="202"/>
      <c r="O42" s="202"/>
      <c r="P42" s="203"/>
    </row>
    <row r="43" spans="1:16" x14ac:dyDescent="0.15">
      <c r="A43" t="s">
        <v>199</v>
      </c>
      <c r="B43" t="s">
        <v>200</v>
      </c>
      <c r="L43" s="201"/>
      <c r="M43" s="202"/>
      <c r="N43" s="202"/>
      <c r="O43" s="202"/>
      <c r="P43" s="203"/>
    </row>
    <row r="44" spans="1:16" x14ac:dyDescent="0.15">
      <c r="A44" t="s">
        <v>201</v>
      </c>
      <c r="B44" t="s">
        <v>202</v>
      </c>
      <c r="L44" s="201"/>
      <c r="M44" s="202"/>
      <c r="N44" s="202"/>
      <c r="O44" s="202"/>
      <c r="P44" s="203"/>
    </row>
    <row r="45" spans="1:16" x14ac:dyDescent="0.15">
      <c r="A45" t="s">
        <v>203</v>
      </c>
      <c r="B45" t="s">
        <v>204</v>
      </c>
      <c r="L45" s="201"/>
      <c r="M45" s="202"/>
      <c r="N45" s="202"/>
      <c r="O45" s="202"/>
      <c r="P45" s="203"/>
    </row>
    <row r="46" spans="1:16" x14ac:dyDescent="0.15">
      <c r="A46" t="s">
        <v>205</v>
      </c>
      <c r="B46" t="s">
        <v>206</v>
      </c>
      <c r="L46" s="201"/>
      <c r="M46" s="202"/>
      <c r="N46" s="202"/>
      <c r="O46" s="202"/>
      <c r="P46" s="203"/>
    </row>
    <row r="47" spans="1:16" x14ac:dyDescent="0.15">
      <c r="A47" t="s">
        <v>207</v>
      </c>
      <c r="B47" t="s">
        <v>208</v>
      </c>
      <c r="L47" s="201"/>
      <c r="M47" s="202"/>
      <c r="N47" s="202"/>
      <c r="O47" s="202"/>
      <c r="P47" s="203"/>
    </row>
    <row r="48" spans="1:16" x14ac:dyDescent="0.15">
      <c r="A48" t="s">
        <v>209</v>
      </c>
      <c r="B48" t="s">
        <v>210</v>
      </c>
      <c r="L48" s="201"/>
      <c r="M48" s="202"/>
      <c r="N48" s="202"/>
      <c r="O48" s="202"/>
      <c r="P48" s="203"/>
    </row>
    <row r="49" spans="1:16" x14ac:dyDescent="0.15">
      <c r="A49" t="s">
        <v>211</v>
      </c>
      <c r="B49" t="s">
        <v>212</v>
      </c>
      <c r="L49" s="201"/>
      <c r="M49" s="202"/>
      <c r="N49" s="202"/>
      <c r="O49" s="202"/>
      <c r="P49" s="203"/>
    </row>
    <row r="50" spans="1:16" ht="26.25" customHeight="1" x14ac:dyDescent="0.15">
      <c r="A50" t="s">
        <v>213</v>
      </c>
      <c r="B50" t="s">
        <v>214</v>
      </c>
      <c r="L50" s="204"/>
      <c r="M50" s="205"/>
      <c r="N50" s="205"/>
      <c r="O50" s="205"/>
      <c r="P50" s="206"/>
    </row>
    <row r="51" spans="1:16" x14ac:dyDescent="0.15">
      <c r="A51" t="s">
        <v>215</v>
      </c>
      <c r="B51" t="s">
        <v>216</v>
      </c>
    </row>
    <row r="52" spans="1:16" x14ac:dyDescent="0.15">
      <c r="A52" t="s">
        <v>217</v>
      </c>
      <c r="B52" t="s">
        <v>218</v>
      </c>
    </row>
    <row r="53" spans="1:16" x14ac:dyDescent="0.15">
      <c r="A53" t="s">
        <v>219</v>
      </c>
      <c r="B53" t="s">
        <v>220</v>
      </c>
    </row>
    <row r="54" spans="1:16" x14ac:dyDescent="0.15">
      <c r="A54" t="s">
        <v>221</v>
      </c>
      <c r="B54" t="s">
        <v>222</v>
      </c>
    </row>
    <row r="55" spans="1:16" x14ac:dyDescent="0.15">
      <c r="A55" t="s">
        <v>223</v>
      </c>
      <c r="B55" t="s">
        <v>224</v>
      </c>
    </row>
    <row r="56" spans="1:16" x14ac:dyDescent="0.15">
      <c r="A56" t="s">
        <v>225</v>
      </c>
      <c r="B56" t="s">
        <v>226</v>
      </c>
    </row>
    <row r="57" spans="1:16" x14ac:dyDescent="0.15">
      <c r="A57" t="s">
        <v>227</v>
      </c>
      <c r="B57" t="s">
        <v>228</v>
      </c>
    </row>
    <row r="58" spans="1:16" x14ac:dyDescent="0.15">
      <c r="A58" t="s">
        <v>229</v>
      </c>
      <c r="B58" t="s">
        <v>230</v>
      </c>
    </row>
    <row r="59" spans="1:16" x14ac:dyDescent="0.15">
      <c r="A59" t="s">
        <v>231</v>
      </c>
      <c r="B59" t="s">
        <v>232</v>
      </c>
    </row>
    <row r="60" spans="1:16" x14ac:dyDescent="0.15">
      <c r="A60" t="s">
        <v>233</v>
      </c>
      <c r="B60" t="s">
        <v>234</v>
      </c>
    </row>
    <row r="61" spans="1:16" x14ac:dyDescent="0.15">
      <c r="A61" t="s">
        <v>235</v>
      </c>
      <c r="B61" t="s">
        <v>236</v>
      </c>
    </row>
    <row r="62" spans="1:16" x14ac:dyDescent="0.15">
      <c r="A62" t="s">
        <v>237</v>
      </c>
      <c r="B62" t="s">
        <v>238</v>
      </c>
    </row>
    <row r="63" spans="1:16" x14ac:dyDescent="0.15">
      <c r="A63" t="s">
        <v>239</v>
      </c>
      <c r="B63" t="s">
        <v>240</v>
      </c>
    </row>
    <row r="64" spans="1:16" x14ac:dyDescent="0.15">
      <c r="A64" t="s">
        <v>241</v>
      </c>
      <c r="B64" t="s">
        <v>242</v>
      </c>
    </row>
    <row r="65" spans="1:2" x14ac:dyDescent="0.15">
      <c r="A65" t="s">
        <v>243</v>
      </c>
      <c r="B65" t="s">
        <v>244</v>
      </c>
    </row>
    <row r="66" spans="1:2" x14ac:dyDescent="0.15">
      <c r="A66" t="s">
        <v>245</v>
      </c>
      <c r="B66" t="s">
        <v>246</v>
      </c>
    </row>
    <row r="67" spans="1:2" x14ac:dyDescent="0.15">
      <c r="A67" t="s">
        <v>247</v>
      </c>
      <c r="B67" t="s">
        <v>246</v>
      </c>
    </row>
    <row r="68" spans="1:2" x14ac:dyDescent="0.15">
      <c r="A68" t="s">
        <v>248</v>
      </c>
      <c r="B68" t="s">
        <v>246</v>
      </c>
    </row>
    <row r="69" spans="1:2" x14ac:dyDescent="0.15">
      <c r="A69" t="s">
        <v>249</v>
      </c>
      <c r="B69" t="s">
        <v>246</v>
      </c>
    </row>
    <row r="70" spans="1:2" x14ac:dyDescent="0.15">
      <c r="A70" t="s">
        <v>250</v>
      </c>
      <c r="B70" t="s">
        <v>246</v>
      </c>
    </row>
    <row r="71" spans="1:2" x14ac:dyDescent="0.15">
      <c r="A71" t="s">
        <v>251</v>
      </c>
      <c r="B71" t="s">
        <v>246</v>
      </c>
    </row>
    <row r="72" spans="1:2" x14ac:dyDescent="0.15">
      <c r="A72" t="s">
        <v>252</v>
      </c>
      <c r="B72" t="s">
        <v>246</v>
      </c>
    </row>
    <row r="73" spans="1:2" x14ac:dyDescent="0.15">
      <c r="A73" t="s">
        <v>253</v>
      </c>
      <c r="B73" t="s">
        <v>246</v>
      </c>
    </row>
    <row r="74" spans="1:2" x14ac:dyDescent="0.15">
      <c r="A74" t="s">
        <v>254</v>
      </c>
      <c r="B74" t="s">
        <v>246</v>
      </c>
    </row>
    <row r="75" spans="1:2" x14ac:dyDescent="0.15">
      <c r="A75" t="s">
        <v>255</v>
      </c>
      <c r="B75" t="s">
        <v>246</v>
      </c>
    </row>
    <row r="76" spans="1:2" x14ac:dyDescent="0.15">
      <c r="A76" t="s">
        <v>256</v>
      </c>
      <c r="B76" t="s">
        <v>246</v>
      </c>
    </row>
    <row r="77" spans="1:2" x14ac:dyDescent="0.15">
      <c r="A77" t="s">
        <v>257</v>
      </c>
      <c r="B77" t="s">
        <v>246</v>
      </c>
    </row>
    <row r="78" spans="1:2" x14ac:dyDescent="0.15">
      <c r="A78" t="s">
        <v>258</v>
      </c>
      <c r="B78" t="s">
        <v>246</v>
      </c>
    </row>
    <row r="79" spans="1:2" x14ac:dyDescent="0.15">
      <c r="A79" t="s">
        <v>259</v>
      </c>
      <c r="B79" t="s">
        <v>246</v>
      </c>
    </row>
    <row r="80" spans="1:2" x14ac:dyDescent="0.15">
      <c r="A80" t="s">
        <v>260</v>
      </c>
      <c r="B80" t="s">
        <v>246</v>
      </c>
    </row>
    <row r="81" spans="1:2" x14ac:dyDescent="0.15">
      <c r="A81" t="s">
        <v>261</v>
      </c>
      <c r="B81" t="s">
        <v>246</v>
      </c>
    </row>
    <row r="82" spans="1:2" x14ac:dyDescent="0.15">
      <c r="A82" t="s">
        <v>262</v>
      </c>
      <c r="B82" t="s">
        <v>246</v>
      </c>
    </row>
    <row r="83" spans="1:2" x14ac:dyDescent="0.15">
      <c r="A83" t="s">
        <v>263</v>
      </c>
      <c r="B83" t="s">
        <v>246</v>
      </c>
    </row>
    <row r="84" spans="1:2" x14ac:dyDescent="0.15">
      <c r="A84" t="s">
        <v>264</v>
      </c>
      <c r="B84" t="s">
        <v>246</v>
      </c>
    </row>
    <row r="85" spans="1:2" x14ac:dyDescent="0.15">
      <c r="A85" t="s">
        <v>265</v>
      </c>
      <c r="B85" t="s">
        <v>246</v>
      </c>
    </row>
    <row r="86" spans="1:2" x14ac:dyDescent="0.15">
      <c r="A86" t="s">
        <v>266</v>
      </c>
      <c r="B86" t="s">
        <v>267</v>
      </c>
    </row>
    <row r="87" spans="1:2" x14ac:dyDescent="0.15">
      <c r="A87" t="s">
        <v>268</v>
      </c>
      <c r="B87" t="s">
        <v>267</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2019-02-15T03:27:07Z</cp:lastPrinted>
  <dcterms:created xsi:type="dcterms:W3CDTF">2018-12-13T02:09:51Z</dcterms:created>
  <dcterms:modified xsi:type="dcterms:W3CDTF">2019-02-15T07:05:47Z</dcterms:modified>
</cp:coreProperties>
</file>