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Q6pQBeHQpTVZ2BNUlMztrZGyAu1b2gvdoABTdq/wfbgXBGUF+tchWFcmt6VSytb9XSWt0sptmeAN/0rgla1w==" workbookSaltValue="Jf9L2MiIl+kl+B7NSRV7ig==" workbookSpinCount="100000" lockStructure="1"/>
  <bookViews>
    <workbookView xWindow="0" yWindow="0" windowWidth="20490" windowHeight="753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IT76" i="4"/>
  <c r="CS51" i="4"/>
  <c r="HJ30" i="4"/>
  <c r="BZ76" i="4"/>
  <c r="MA51" i="4"/>
  <c r="C11" i="5"/>
  <c r="D11" i="5"/>
  <c r="E11" i="5"/>
  <c r="B11" i="5"/>
  <c r="BK76" i="4" l="1"/>
  <c r="LH51" i="4"/>
  <c r="IE76" i="4"/>
  <c r="BZ51" i="4"/>
  <c r="LT76" i="4"/>
  <c r="GQ51" i="4"/>
  <c r="LH30" i="4"/>
  <c r="GQ30" i="4"/>
  <c r="BZ30" i="4"/>
  <c r="BG30" i="4"/>
  <c r="KO30" i="4"/>
  <c r="HP76" i="4"/>
  <c r="AV76" i="4"/>
  <c r="KO51" i="4"/>
  <c r="FX51" i="4"/>
  <c r="BG51" i="4"/>
  <c r="LE76" i="4"/>
  <c r="FX30" i="4"/>
  <c r="HA76" i="4"/>
  <c r="AN51" i="4"/>
  <c r="FE30" i="4"/>
  <c r="AG76" i="4"/>
  <c r="FE51" i="4"/>
  <c r="JV30" i="4"/>
  <c r="AN30" i="4"/>
  <c r="KP76" i="4"/>
  <c r="JV51" i="4"/>
  <c r="KA76" i="4"/>
  <c r="EL51" i="4"/>
  <c r="JC30" i="4"/>
  <c r="GL76" i="4"/>
  <c r="U51" i="4"/>
  <c r="EL30" i="4"/>
  <c r="U30" i="4"/>
  <c r="JC51" i="4"/>
  <c r="R76"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<sst xmlns="http://schemas.openxmlformats.org/spreadsheetml/2006/main" count="287" uniqueCount="141">
  <si>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</si>
  <si>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</si>
  <si>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</si>
  <si>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</si>
  <si>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</si>
  <si>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</si>
  <si>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</si>
  <si>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</si>
  <si>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</si>
  <si>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</si>
  <si>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</si>
  <si>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</si>
  <si>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</si>
  <si>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</si>
  <si>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</si>
  <si>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</si>
  <si>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</si>
  <si>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</si>
  <si>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</si>
  <si>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</si>
  <si>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</si>
  <si>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</si>
  <si>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</si>
  <si>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</si>
  <si>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</si>
  <si>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</si>
  <si>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</si>
  <si>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</si>
  <si>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</si>
  <si>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</si>
  <si>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</si>
  <si>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</si>
  <si>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</si>
  <si>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</si>
  <si>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</si>
  <si>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</si>
  <si>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</si>
  <si>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</si>
  <si>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</si>
  <si>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</si>
  <si>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</si>
  <si>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</si>
  <si>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</si>
  <si>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</si>
  <si>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</si>
  <si>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</si>
  <si>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</si>
  <si>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</si>
  <si>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</si>
  <si>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</si>
  <si>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</si>
  <si>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</si>
  <si>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</si>
  <si>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</si>
  <si>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</si>
  <si>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</si>
  <si>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</si>
  <si>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</si>
  <si>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</si>
  <si>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</si>
  <si>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</si>
  <si>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</si>
  <si>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</si>
  <si>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</si>
  <si>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</si>
  <si>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</si>
  <si>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</si>
  <si>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</si>
  <si>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</si>
  <si>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</si>
  <si>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</si>
  <si>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</si>
  <si>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</si>
  <si>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</si>
  <si>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</si>
  <si>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</si>
  <si>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</si>
  <si>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</si>
  <si>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</si>
  <si>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</si>
  <si>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</si>
  <si>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</si>
  <si>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</si>
  <si>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</si>
  <si>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</si>
  <si>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</si>
  <si>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</si>
  <si>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</si>
  <si>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</si>
  <si>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</si>
  <si>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</si>
  <si>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</si>
  <si>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</si>
  <si>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</si>
  <si>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</si>
  <si>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</si>
  <si>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</si>
  <si>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</si>
  <si>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</si>
  <si>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</si>
  <si>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</si>
  <si>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</si>
  <si>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</si>
  <si>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</si>
  <si>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</si>
  <si>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</si>
  <si>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</si>
  <si>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</si>
  <si>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</si>
  <si>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</si>
  <si>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</si>
  <si>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</si>
  <si>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</si>
  <si>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</si>
  <si>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</si>
  <si>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</si>
  <si>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</si>
  <si>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</si>
  <si>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</si>
  <si>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豊明市</t>
  </si>
  <si>
    <t>前後駅南地下駐車場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</si>
  <si>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</si>
  <si>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</si>
  <si>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</si>
  <si>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</si>
  <si>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</si>
  <si>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</si>
  <si>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</si>
  <si>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</si>
  <si>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</si>
  <si>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</si>
  <si>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</si>
  <si>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</si>
  <si>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</si>
  <si>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</si>
  <si>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</si>
  <si>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</si>
  <si>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立地は良いが、近隣に安価な民間時間貸し駐車場が多数あり、現状の利用状況は良いとは言い難い。しかし、当駐車場は防犯カメラやエレベータも完備されており、大変利用者にとって利便性が高い。有料広告掲載にて利便性も含めて広報を行ってからは利用者が微増傾向にあり、今後も積極的に周知・広報を行い利用者の増加に努めていきたい。</t>
    <phoneticPr fontId="5"/>
  </si>
  <si>
    <t>　近隣に安価な民間時間貸し駐車場が多数あり、築造時に借入したことや、地下駐車場の特性上、維持や設備点検に多額の費用がかかるため、収益性は良くない。平成３４年度には借入金の返済が終了するので、その時点から収益性は向上すると推測される。平成２９年度から有料広告掲載にて広報を開始し、売上げは微増傾向。来年度以降も周知・広報に努める。④売上高ＧＯＰ比率及び⑤EBITDAについては、工事費がかさみ、特に平成２９年度は、照明のＬＥＤ化の工事により落ち込んでいる。また、③駐車台数一台当たりの他会計補助金額が全国平均及び類似団体平均と比較して高い理由としては、企業償還額を料金収入だけでは賄えず一般会計から繰入しているためである。</t>
    <rPh sb="173" eb="174">
      <t>オヨ</t>
    </rPh>
    <rPh sb="188" eb="191">
      <t>コウジヒ</t>
    </rPh>
    <rPh sb="196" eb="197">
      <t>トク</t>
    </rPh>
    <rPh sb="198" eb="200">
      <t>ヘイセイ</t>
    </rPh>
    <rPh sb="202" eb="204">
      <t>ネンド</t>
    </rPh>
    <rPh sb="206" eb="208">
      <t>ショウメイ</t>
    </rPh>
    <rPh sb="212" eb="213">
      <t>カ</t>
    </rPh>
    <rPh sb="214" eb="216">
      <t>コウジ</t>
    </rPh>
    <rPh sb="219" eb="220">
      <t>オ</t>
    </rPh>
    <rPh sb="221" eb="222">
      <t>コ</t>
    </rPh>
    <phoneticPr fontId="5"/>
  </si>
  <si>
    <t>　立地条件は非常に良い。しかし築造から１６年が経過しており今後様々な設備の更新が必要になってくることが推測され、平面駐車場と比較し毎年設備の点検・維持費等の負担が大きくなると推測される。また、前後駅南地下駐車場建設に充当した企業債の償還は平成３４年度終了予定であり、⑩企業債残高対料金収入比率は年々減少している。また地方公営企業法を適用していないため⑥有形固定資産減価償却費及び、⑨累積欠損金比率については「該当なし」となっている。</t>
    <rPh sb="112" eb="114">
      <t>キギョウ</t>
    </rPh>
    <phoneticPr fontId="5"/>
  </si>
  <si>
    <t xml:space="preserve">　現状の運営状況は良好とは言い難く、近隣の安価な民間時間貸し駐車場と比較し利用率等は劣っていることは否めない。平成３４年度にて借入金の返済が終了するので、そこが大きな分岐点となる。立地・利便性は近隣民間時間貸し駐車場より優位に立っていると考えれば、条例を改正し、最大料金を値下げすれば一定の効果があると推測されるが、維持・更新で必要となってくる諸経費との均衡が保てるかが現時点では何とも言い難い。借入金の返済が終了した時点で一般財源に戻し運営継続か、廃止も含めた他部署への管理移管や民間譲渡等のあらゆる面を検討していく。なお、経営戦略は平成３２年度に策定する予定で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</si>
</sst>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24.6</c:v>
                </c:pt>
                <c:pt idx="1">
                  <c:v>25</c:v>
                </c:pt>
                <c:pt idx="2">
                  <c:v>23.9</c:v>
                </c:pt>
                <c:pt idx="3">
                  <c:v>20.7</c:v>
                </c:pt>
                <c:pt idx="4">
                  <c:v>19.8</c:v>
                </c:pt>
              </c:numCache>
            </c:numRef>
          </c:val>
          <c:extLst xmlns:c16r2="http://schemas.microsoft.com/office/drawing/2015/06/chart">
            <c:ext xmlns:c16="http://schemas.microsoft.com/office/drawing/2014/chart" uri="{C3380CC4-5D6E-409C-BE32-E72D297353CC}">
              <c16:uniqueId val="{00000000-D28C-43AB-9052-8020798BBB7F}"/>
            </c:ext>
          </c:extLst>
        </c:ser>
        <c:dLbls>
          <c:showLegendKey val="0"/>
          <c:showVal val="0"/>
          <c:showCatName val="0"/>
          <c:showSerName val="0"/>
          <c:showPercent val="0"/>
          <c:showBubbleSize val="0"/>
        </c:dLbls>
        <c:gapWidth val="150"/>
        <c:axId val="52303744"/>
        <c:axId val="5230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D28C-43AB-9052-8020798BBB7F}"/>
            </c:ext>
          </c:extLst>
        </c:ser>
        <c:dLbls>
          <c:showLegendKey val="0"/>
          <c:showVal val="0"/>
          <c:showCatName val="0"/>
          <c:showSerName val="0"/>
          <c:showPercent val="0"/>
          <c:showBubbleSize val="0"/>
        </c:dLbls>
        <c:marker val="1"/>
        <c:smooth val="0"/>
        <c:axId val="52303744"/>
        <c:axId val="52305920"/>
      </c:lineChart>
      <c:dateAx>
        <c:axId val="52303744"/>
        <c:scaling>
          <c:orientation val="minMax"/>
        </c:scaling>
        <c:delete val="1"/>
        <c:axPos val="b"/>
        <c:numFmt formatCode="ge" sourceLinked="1"/>
        <c:majorTickMark val="none"/>
        <c:minorTickMark val="none"/>
        <c:tickLblPos val="none"/>
        <c:crossAx val="52305920"/>
        <c:crosses val="autoZero"/>
        <c:auto val="1"/>
        <c:lblOffset val="100"/>
        <c:baseTimeUnit val="years"/>
      </c:dateAx>
      <c:valAx>
        <c:axId val="523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30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3524.8</c:v>
                </c:pt>
                <c:pt idx="1">
                  <c:v>2549.4</c:v>
                </c:pt>
                <c:pt idx="2">
                  <c:v>2052.6</c:v>
                </c:pt>
                <c:pt idx="3">
                  <c:v>1783.9</c:v>
                </c:pt>
                <c:pt idx="4">
                  <c:v>1145.4000000000001</c:v>
                </c:pt>
              </c:numCache>
            </c:numRef>
          </c:val>
          <c:extLst xmlns:c16r2="http://schemas.microsoft.com/office/drawing/2015/06/chart">
            <c:ext xmlns:c16="http://schemas.microsoft.com/office/drawing/2014/chart" uri="{C3380CC4-5D6E-409C-BE32-E72D297353CC}">
              <c16:uniqueId val="{00000000-8891-49F5-8948-4FD26AA8192D}"/>
            </c:ext>
          </c:extLst>
        </c:ser>
        <c:dLbls>
          <c:showLegendKey val="0"/>
          <c:showVal val="0"/>
          <c:showCatName val="0"/>
          <c:showSerName val="0"/>
          <c:showPercent val="0"/>
          <c:showBubbleSize val="0"/>
        </c:dLbls>
        <c:gapWidth val="150"/>
        <c:axId val="94975488"/>
        <c:axId val="9497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8891-49F5-8948-4FD26AA8192D}"/>
            </c:ext>
          </c:extLst>
        </c:ser>
        <c:dLbls>
          <c:showLegendKey val="0"/>
          <c:showVal val="0"/>
          <c:showCatName val="0"/>
          <c:showSerName val="0"/>
          <c:showPercent val="0"/>
          <c:showBubbleSize val="0"/>
        </c:dLbls>
        <c:marker val="1"/>
        <c:smooth val="0"/>
        <c:axId val="94975488"/>
        <c:axId val="94977408"/>
      </c:lineChart>
      <c:dateAx>
        <c:axId val="94975488"/>
        <c:scaling>
          <c:orientation val="minMax"/>
        </c:scaling>
        <c:delete val="1"/>
        <c:axPos val="b"/>
        <c:numFmt formatCode="ge" sourceLinked="1"/>
        <c:majorTickMark val="none"/>
        <c:minorTickMark val="none"/>
        <c:tickLblPos val="none"/>
        <c:crossAx val="94977408"/>
        <c:crosses val="autoZero"/>
        <c:auto val="1"/>
        <c:lblOffset val="100"/>
        <c:baseTimeUnit val="years"/>
      </c:dateAx>
      <c:valAx>
        <c:axId val="9497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7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36E-4A6B-8B4C-763FD4B12998}"/>
            </c:ext>
          </c:extLst>
        </c:ser>
        <c:dLbls>
          <c:showLegendKey val="0"/>
          <c:showVal val="0"/>
          <c:showCatName val="0"/>
          <c:showSerName val="0"/>
          <c:showPercent val="0"/>
          <c:showBubbleSize val="0"/>
        </c:dLbls>
        <c:gapWidth val="150"/>
        <c:axId val="95016064"/>
        <c:axId val="95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36E-4A6B-8B4C-763FD4B12998}"/>
            </c:ext>
          </c:extLst>
        </c:ser>
        <c:dLbls>
          <c:showLegendKey val="0"/>
          <c:showVal val="0"/>
          <c:showCatName val="0"/>
          <c:showSerName val="0"/>
          <c:showPercent val="0"/>
          <c:showBubbleSize val="0"/>
        </c:dLbls>
        <c:marker val="1"/>
        <c:smooth val="0"/>
        <c:axId val="95016064"/>
        <c:axId val="95017984"/>
      </c:lineChart>
      <c:dateAx>
        <c:axId val="95016064"/>
        <c:scaling>
          <c:orientation val="minMax"/>
        </c:scaling>
        <c:delete val="1"/>
        <c:axPos val="b"/>
        <c:numFmt formatCode="ge" sourceLinked="1"/>
        <c:majorTickMark val="none"/>
        <c:minorTickMark val="none"/>
        <c:tickLblPos val="none"/>
        <c:crossAx val="95017984"/>
        <c:crosses val="autoZero"/>
        <c:auto val="1"/>
        <c:lblOffset val="100"/>
        <c:baseTimeUnit val="years"/>
      </c:dateAx>
      <c:valAx>
        <c:axId val="9501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361-4570-8B26-2B7CE35283CC}"/>
            </c:ext>
          </c:extLst>
        </c:ser>
        <c:dLbls>
          <c:showLegendKey val="0"/>
          <c:showVal val="0"/>
          <c:showCatName val="0"/>
          <c:showSerName val="0"/>
          <c:showPercent val="0"/>
          <c:showBubbleSize val="0"/>
        </c:dLbls>
        <c:gapWidth val="150"/>
        <c:axId val="95236864"/>
        <c:axId val="952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361-4570-8B26-2B7CE35283CC}"/>
            </c:ext>
          </c:extLst>
        </c:ser>
        <c:dLbls>
          <c:showLegendKey val="0"/>
          <c:showVal val="0"/>
          <c:showCatName val="0"/>
          <c:showSerName val="0"/>
          <c:showPercent val="0"/>
          <c:showBubbleSize val="0"/>
        </c:dLbls>
        <c:marker val="1"/>
        <c:smooth val="0"/>
        <c:axId val="95236864"/>
        <c:axId val="95238784"/>
      </c:lineChart>
      <c:dateAx>
        <c:axId val="95236864"/>
        <c:scaling>
          <c:orientation val="minMax"/>
        </c:scaling>
        <c:delete val="1"/>
        <c:axPos val="b"/>
        <c:numFmt formatCode="ge" sourceLinked="1"/>
        <c:majorTickMark val="none"/>
        <c:minorTickMark val="none"/>
        <c:tickLblPos val="none"/>
        <c:crossAx val="95238784"/>
        <c:crosses val="autoZero"/>
        <c:auto val="1"/>
        <c:lblOffset val="100"/>
        <c:baseTimeUnit val="years"/>
      </c:dateAx>
      <c:valAx>
        <c:axId val="9523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3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10.6</c:v>
                </c:pt>
                <c:pt idx="1">
                  <c:v>8.9</c:v>
                </c:pt>
                <c:pt idx="2">
                  <c:v>7.5</c:v>
                </c:pt>
                <c:pt idx="3">
                  <c:v>6.1</c:v>
                </c:pt>
                <c:pt idx="4">
                  <c:v>4.4000000000000004</c:v>
                </c:pt>
              </c:numCache>
            </c:numRef>
          </c:val>
          <c:extLst xmlns:c16r2="http://schemas.microsoft.com/office/drawing/2015/06/chart">
            <c:ext xmlns:c16="http://schemas.microsoft.com/office/drawing/2014/chart" uri="{C3380CC4-5D6E-409C-BE32-E72D297353CC}">
              <c16:uniqueId val="{00000000-4BDE-43A7-A8D3-193876F987D0}"/>
            </c:ext>
          </c:extLst>
        </c:ser>
        <c:dLbls>
          <c:showLegendKey val="0"/>
          <c:showVal val="0"/>
          <c:showCatName val="0"/>
          <c:showSerName val="0"/>
          <c:showPercent val="0"/>
          <c:showBubbleSize val="0"/>
        </c:dLbls>
        <c:gapWidth val="150"/>
        <c:axId val="95310208"/>
        <c:axId val="9531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4BDE-43A7-A8D3-193876F987D0}"/>
            </c:ext>
          </c:extLst>
        </c:ser>
        <c:dLbls>
          <c:showLegendKey val="0"/>
          <c:showVal val="0"/>
          <c:showCatName val="0"/>
          <c:showSerName val="0"/>
          <c:showPercent val="0"/>
          <c:showBubbleSize val="0"/>
        </c:dLbls>
        <c:marker val="1"/>
        <c:smooth val="0"/>
        <c:axId val="95310208"/>
        <c:axId val="95312128"/>
      </c:lineChart>
      <c:dateAx>
        <c:axId val="95310208"/>
        <c:scaling>
          <c:orientation val="minMax"/>
        </c:scaling>
        <c:delete val="1"/>
        <c:axPos val="b"/>
        <c:numFmt formatCode="ge" sourceLinked="1"/>
        <c:majorTickMark val="none"/>
        <c:minorTickMark val="none"/>
        <c:tickLblPos val="none"/>
        <c:crossAx val="95312128"/>
        <c:crosses val="autoZero"/>
        <c:auto val="1"/>
        <c:lblOffset val="100"/>
        <c:baseTimeUnit val="years"/>
      </c:dateAx>
      <c:valAx>
        <c:axId val="9531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1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388</c:v>
                </c:pt>
                <c:pt idx="1">
                  <c:v>284</c:v>
                </c:pt>
                <c:pt idx="2">
                  <c:v>249</c:v>
                </c:pt>
                <c:pt idx="3">
                  <c:v>221</c:v>
                </c:pt>
                <c:pt idx="4">
                  <c:v>158</c:v>
                </c:pt>
              </c:numCache>
            </c:numRef>
          </c:val>
          <c:extLst xmlns:c16r2="http://schemas.microsoft.com/office/drawing/2015/06/chart">
            <c:ext xmlns:c16="http://schemas.microsoft.com/office/drawing/2014/chart" uri="{C3380CC4-5D6E-409C-BE32-E72D297353CC}">
              <c16:uniqueId val="{00000000-1C3C-4A89-B875-96328E7A1F90}"/>
            </c:ext>
          </c:extLst>
        </c:ser>
        <c:dLbls>
          <c:showLegendKey val="0"/>
          <c:showVal val="0"/>
          <c:showCatName val="0"/>
          <c:showSerName val="0"/>
          <c:showPercent val="0"/>
          <c:showBubbleSize val="0"/>
        </c:dLbls>
        <c:gapWidth val="150"/>
        <c:axId val="95412224"/>
        <c:axId val="9541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1C3C-4A89-B875-96328E7A1F90}"/>
            </c:ext>
          </c:extLst>
        </c:ser>
        <c:dLbls>
          <c:showLegendKey val="0"/>
          <c:showVal val="0"/>
          <c:showCatName val="0"/>
          <c:showSerName val="0"/>
          <c:showPercent val="0"/>
          <c:showBubbleSize val="0"/>
        </c:dLbls>
        <c:marker val="1"/>
        <c:smooth val="0"/>
        <c:axId val="95412224"/>
        <c:axId val="95414144"/>
      </c:lineChart>
      <c:dateAx>
        <c:axId val="95412224"/>
        <c:scaling>
          <c:orientation val="minMax"/>
        </c:scaling>
        <c:delete val="1"/>
        <c:axPos val="b"/>
        <c:numFmt formatCode="ge" sourceLinked="1"/>
        <c:majorTickMark val="none"/>
        <c:minorTickMark val="none"/>
        <c:tickLblPos val="none"/>
        <c:crossAx val="95414144"/>
        <c:crosses val="autoZero"/>
        <c:auto val="1"/>
        <c:lblOffset val="100"/>
        <c:baseTimeUnit val="years"/>
      </c:dateAx>
      <c:valAx>
        <c:axId val="9541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1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86.7</c:v>
                </c:pt>
                <c:pt idx="1">
                  <c:v>102.2</c:v>
                </c:pt>
                <c:pt idx="2">
                  <c:v>97.8</c:v>
                </c:pt>
                <c:pt idx="3">
                  <c:v>88.9</c:v>
                </c:pt>
                <c:pt idx="4">
                  <c:v>93.3</c:v>
                </c:pt>
              </c:numCache>
            </c:numRef>
          </c:val>
          <c:extLst xmlns:c16r2="http://schemas.microsoft.com/office/drawing/2015/06/chart">
            <c:ext xmlns:c16="http://schemas.microsoft.com/office/drawing/2014/chart" uri="{C3380CC4-5D6E-409C-BE32-E72D297353CC}">
              <c16:uniqueId val="{00000000-F0B0-4DB3-91FB-1202C7C4AD27}"/>
            </c:ext>
          </c:extLst>
        </c:ser>
        <c:dLbls>
          <c:showLegendKey val="0"/>
          <c:showVal val="0"/>
          <c:showCatName val="0"/>
          <c:showSerName val="0"/>
          <c:showPercent val="0"/>
          <c:showBubbleSize val="0"/>
        </c:dLbls>
        <c:gapWidth val="150"/>
        <c:axId val="95444352"/>
        <c:axId val="954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F0B0-4DB3-91FB-1202C7C4AD27}"/>
            </c:ext>
          </c:extLst>
        </c:ser>
        <c:dLbls>
          <c:showLegendKey val="0"/>
          <c:showVal val="0"/>
          <c:showCatName val="0"/>
          <c:showSerName val="0"/>
          <c:showPercent val="0"/>
          <c:showBubbleSize val="0"/>
        </c:dLbls>
        <c:marker val="1"/>
        <c:smooth val="0"/>
        <c:axId val="95444352"/>
        <c:axId val="95462912"/>
      </c:lineChart>
      <c:dateAx>
        <c:axId val="95444352"/>
        <c:scaling>
          <c:orientation val="minMax"/>
        </c:scaling>
        <c:delete val="1"/>
        <c:axPos val="b"/>
        <c:numFmt formatCode="ge" sourceLinked="1"/>
        <c:majorTickMark val="none"/>
        <c:minorTickMark val="none"/>
        <c:tickLblPos val="none"/>
        <c:crossAx val="95462912"/>
        <c:crosses val="autoZero"/>
        <c:auto val="1"/>
        <c:lblOffset val="100"/>
        <c:baseTimeUnit val="years"/>
      </c:dateAx>
      <c:valAx>
        <c:axId val="9546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4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-12.4</c:v>
                </c:pt>
                <c:pt idx="1">
                  <c:v>-11.3</c:v>
                </c:pt>
                <c:pt idx="2">
                  <c:v>-6</c:v>
                </c:pt>
                <c:pt idx="3">
                  <c:v>-16.7</c:v>
                </c:pt>
                <c:pt idx="4">
                  <c:v>-30.3</c:v>
                </c:pt>
              </c:numCache>
            </c:numRef>
          </c:val>
          <c:extLst xmlns:c16r2="http://schemas.microsoft.com/office/drawing/2015/06/chart">
            <c:ext xmlns:c16="http://schemas.microsoft.com/office/drawing/2014/chart" uri="{C3380CC4-5D6E-409C-BE32-E72D297353CC}">
              <c16:uniqueId val="{00000000-B14E-4A7C-9C35-9398979A6F78}"/>
            </c:ext>
          </c:extLst>
        </c:ser>
        <c:dLbls>
          <c:showLegendKey val="0"/>
          <c:showVal val="0"/>
          <c:showCatName val="0"/>
          <c:showSerName val="0"/>
          <c:showPercent val="0"/>
          <c:showBubbleSize val="0"/>
        </c:dLbls>
        <c:gapWidth val="150"/>
        <c:axId val="95517696"/>
        <c:axId val="955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B14E-4A7C-9C35-9398979A6F78}"/>
            </c:ext>
          </c:extLst>
        </c:ser>
        <c:dLbls>
          <c:showLegendKey val="0"/>
          <c:showVal val="0"/>
          <c:showCatName val="0"/>
          <c:showSerName val="0"/>
          <c:showPercent val="0"/>
          <c:showBubbleSize val="0"/>
        </c:dLbls>
        <c:marker val="1"/>
        <c:smooth val="0"/>
        <c:axId val="95517696"/>
        <c:axId val="95519872"/>
      </c:lineChart>
      <c:dateAx>
        <c:axId val="95517696"/>
        <c:scaling>
          <c:orientation val="minMax"/>
        </c:scaling>
        <c:delete val="1"/>
        <c:axPos val="b"/>
        <c:numFmt formatCode="ge" sourceLinked="1"/>
        <c:majorTickMark val="none"/>
        <c:minorTickMark val="none"/>
        <c:tickLblPos val="none"/>
        <c:crossAx val="95519872"/>
        <c:crosses val="autoZero"/>
        <c:auto val="1"/>
        <c:lblOffset val="100"/>
        <c:baseTimeUnit val="years"/>
      </c:dateAx>
      <c:valAx>
        <c:axId val="9551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51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-902</c:v>
                </c:pt>
                <c:pt idx="1">
                  <c:v>-963</c:v>
                </c:pt>
                <c:pt idx="2">
                  <c:v>-518</c:v>
                </c:pt>
                <c:pt idx="3">
                  <c:v>-1286</c:v>
                </c:pt>
                <c:pt idx="4">
                  <c:v>-2549</c:v>
                </c:pt>
              </c:numCache>
            </c:numRef>
          </c:val>
          <c:extLst xmlns:c16r2="http://schemas.microsoft.com/office/drawing/2015/06/chart">
            <c:ext xmlns:c16="http://schemas.microsoft.com/office/drawing/2014/chart" uri="{C3380CC4-5D6E-409C-BE32-E72D297353CC}">
              <c16:uniqueId val="{00000000-CFFA-4181-98B1-24D6BF180B48}"/>
            </c:ext>
          </c:extLst>
        </c:ser>
        <c:dLbls>
          <c:showLegendKey val="0"/>
          <c:showVal val="0"/>
          <c:showCatName val="0"/>
          <c:showSerName val="0"/>
          <c:showPercent val="0"/>
          <c:showBubbleSize val="0"/>
        </c:dLbls>
        <c:gapWidth val="150"/>
        <c:axId val="95550080"/>
        <c:axId val="955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CFFA-4181-98B1-24D6BF180B48}"/>
            </c:ext>
          </c:extLst>
        </c:ser>
        <c:dLbls>
          <c:showLegendKey val="0"/>
          <c:showVal val="0"/>
          <c:showCatName val="0"/>
          <c:showSerName val="0"/>
          <c:showPercent val="0"/>
          <c:showBubbleSize val="0"/>
        </c:dLbls>
        <c:marker val="1"/>
        <c:smooth val="0"/>
        <c:axId val="95550080"/>
        <c:axId val="95560448"/>
      </c:lineChart>
      <c:dateAx>
        <c:axId val="95550080"/>
        <c:scaling>
          <c:orientation val="minMax"/>
        </c:scaling>
        <c:delete val="1"/>
        <c:axPos val="b"/>
        <c:numFmt formatCode="ge" sourceLinked="1"/>
        <c:majorTickMark val="none"/>
        <c:minorTickMark val="none"/>
        <c:tickLblPos val="none"/>
        <c:crossAx val="95560448"/>
        <c:crosses val="autoZero"/>
        <c:auto val="1"/>
        <c:lblOffset val="100"/>
        <c:baseTimeUnit val="years"/>
      </c:dateAx>
      <c:valAx>
        <c:axId val="9556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5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愛知県豊明市　前後駅南地下駐車場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1620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52" t="s">
        <v>138</v>
      </c>
      <c r="NE15" s="153"/>
      <c r="NF15" s="153"/>
      <c r="NG15" s="153"/>
      <c r="NH15" s="153"/>
      <c r="NI15" s="153"/>
      <c r="NJ15" s="153"/>
      <c r="NK15" s="153"/>
      <c r="NL15" s="153"/>
      <c r="NM15" s="153"/>
      <c r="NN15" s="153"/>
      <c r="NO15" s="153"/>
      <c r="NP15" s="153"/>
      <c r="NQ15" s="153"/>
      <c r="NR15" s="15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24.6</v>
      </c>
      <c r="V31" s="118"/>
      <c r="W31" s="118"/>
      <c r="X31" s="118"/>
      <c r="Y31" s="118"/>
      <c r="Z31" s="118"/>
      <c r="AA31" s="118"/>
      <c r="AB31" s="118"/>
      <c r="AC31" s="118"/>
      <c r="AD31" s="118"/>
      <c r="AE31" s="118"/>
      <c r="AF31" s="118"/>
      <c r="AG31" s="118"/>
      <c r="AH31" s="118"/>
      <c r="AI31" s="118"/>
      <c r="AJ31" s="118"/>
      <c r="AK31" s="118"/>
      <c r="AL31" s="118"/>
      <c r="AM31" s="118"/>
      <c r="AN31" s="118">
        <f>データ!Z7</f>
        <v>25</v>
      </c>
      <c r="AO31" s="118"/>
      <c r="AP31" s="118"/>
      <c r="AQ31" s="118"/>
      <c r="AR31" s="118"/>
      <c r="AS31" s="118"/>
      <c r="AT31" s="118"/>
      <c r="AU31" s="118"/>
      <c r="AV31" s="118"/>
      <c r="AW31" s="118"/>
      <c r="AX31" s="118"/>
      <c r="AY31" s="118"/>
      <c r="AZ31" s="118"/>
      <c r="BA31" s="118"/>
      <c r="BB31" s="118"/>
      <c r="BC31" s="118"/>
      <c r="BD31" s="118"/>
      <c r="BE31" s="118"/>
      <c r="BF31" s="118"/>
      <c r="BG31" s="118">
        <f>データ!AA7</f>
        <v>23.9</v>
      </c>
      <c r="BH31" s="118"/>
      <c r="BI31" s="118"/>
      <c r="BJ31" s="118"/>
      <c r="BK31" s="118"/>
      <c r="BL31" s="118"/>
      <c r="BM31" s="118"/>
      <c r="BN31" s="118"/>
      <c r="BO31" s="118"/>
      <c r="BP31" s="118"/>
      <c r="BQ31" s="118"/>
      <c r="BR31" s="118"/>
      <c r="BS31" s="118"/>
      <c r="BT31" s="118"/>
      <c r="BU31" s="118"/>
      <c r="BV31" s="118"/>
      <c r="BW31" s="118"/>
      <c r="BX31" s="118"/>
      <c r="BY31" s="118"/>
      <c r="BZ31" s="118">
        <f>データ!AB7</f>
        <v>20.7</v>
      </c>
      <c r="CA31" s="118"/>
      <c r="CB31" s="118"/>
      <c r="CC31" s="118"/>
      <c r="CD31" s="118"/>
      <c r="CE31" s="118"/>
      <c r="CF31" s="118"/>
      <c r="CG31" s="118"/>
      <c r="CH31" s="118"/>
      <c r="CI31" s="118"/>
      <c r="CJ31" s="118"/>
      <c r="CK31" s="118"/>
      <c r="CL31" s="118"/>
      <c r="CM31" s="118"/>
      <c r="CN31" s="118"/>
      <c r="CO31" s="118"/>
      <c r="CP31" s="118"/>
      <c r="CQ31" s="118"/>
      <c r="CR31" s="118"/>
      <c r="CS31" s="118">
        <f>データ!AC7</f>
        <v>19.8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10.6</v>
      </c>
      <c r="EM31" s="118"/>
      <c r="EN31" s="118"/>
      <c r="EO31" s="118"/>
      <c r="EP31" s="118"/>
      <c r="EQ31" s="118"/>
      <c r="ER31" s="118"/>
      <c r="ES31" s="118"/>
      <c r="ET31" s="118"/>
      <c r="EU31" s="118"/>
      <c r="EV31" s="118"/>
      <c r="EW31" s="118"/>
      <c r="EX31" s="118"/>
      <c r="EY31" s="118"/>
      <c r="EZ31" s="118"/>
      <c r="FA31" s="118"/>
      <c r="FB31" s="118"/>
      <c r="FC31" s="118"/>
      <c r="FD31" s="118"/>
      <c r="FE31" s="118">
        <f>データ!AK7</f>
        <v>8.9</v>
      </c>
      <c r="FF31" s="118"/>
      <c r="FG31" s="118"/>
      <c r="FH31" s="118"/>
      <c r="FI31" s="118"/>
      <c r="FJ31" s="118"/>
      <c r="FK31" s="118"/>
      <c r="FL31" s="118"/>
      <c r="FM31" s="118"/>
      <c r="FN31" s="118"/>
      <c r="FO31" s="118"/>
      <c r="FP31" s="118"/>
      <c r="FQ31" s="118"/>
      <c r="FR31" s="118"/>
      <c r="FS31" s="118"/>
      <c r="FT31" s="118"/>
      <c r="FU31" s="118"/>
      <c r="FV31" s="118"/>
      <c r="FW31" s="118"/>
      <c r="FX31" s="118">
        <f>データ!AL7</f>
        <v>7.5</v>
      </c>
      <c r="FY31" s="118"/>
      <c r="FZ31" s="118"/>
      <c r="GA31" s="118"/>
      <c r="GB31" s="118"/>
      <c r="GC31" s="118"/>
      <c r="GD31" s="118"/>
      <c r="GE31" s="118"/>
      <c r="GF31" s="118"/>
      <c r="GG31" s="118"/>
      <c r="GH31" s="118"/>
      <c r="GI31" s="118"/>
      <c r="GJ31" s="118"/>
      <c r="GK31" s="118"/>
      <c r="GL31" s="118"/>
      <c r="GM31" s="118"/>
      <c r="GN31" s="118"/>
      <c r="GO31" s="118"/>
      <c r="GP31" s="118"/>
      <c r="GQ31" s="118">
        <f>データ!AM7</f>
        <v>6.1</v>
      </c>
      <c r="GR31" s="118"/>
      <c r="GS31" s="118"/>
      <c r="GT31" s="118"/>
      <c r="GU31" s="118"/>
      <c r="GV31" s="118"/>
      <c r="GW31" s="118"/>
      <c r="GX31" s="118"/>
      <c r="GY31" s="118"/>
      <c r="GZ31" s="118"/>
      <c r="HA31" s="118"/>
      <c r="HB31" s="118"/>
      <c r="HC31" s="118"/>
      <c r="HD31" s="118"/>
      <c r="HE31" s="118"/>
      <c r="HF31" s="118"/>
      <c r="HG31" s="118"/>
      <c r="HH31" s="118"/>
      <c r="HI31" s="118"/>
      <c r="HJ31" s="118">
        <f>データ!AN7</f>
        <v>4.4000000000000004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86.7</v>
      </c>
      <c r="JD31" s="120"/>
      <c r="JE31" s="120"/>
      <c r="JF31" s="120"/>
      <c r="JG31" s="120"/>
      <c r="JH31" s="120"/>
      <c r="JI31" s="120"/>
      <c r="JJ31" s="120"/>
      <c r="JK31" s="120"/>
      <c r="JL31" s="120"/>
      <c r="JM31" s="120"/>
      <c r="JN31" s="120"/>
      <c r="JO31" s="120"/>
      <c r="JP31" s="120"/>
      <c r="JQ31" s="120"/>
      <c r="JR31" s="120"/>
      <c r="JS31" s="120"/>
      <c r="JT31" s="120"/>
      <c r="JU31" s="121"/>
      <c r="JV31" s="119">
        <f>データ!DL7</f>
        <v>102.2</v>
      </c>
      <c r="JW31" s="120"/>
      <c r="JX31" s="120"/>
      <c r="JY31" s="120"/>
      <c r="JZ31" s="120"/>
      <c r="KA31" s="120"/>
      <c r="KB31" s="120"/>
      <c r="KC31" s="120"/>
      <c r="KD31" s="120"/>
      <c r="KE31" s="120"/>
      <c r="KF31" s="120"/>
      <c r="KG31" s="120"/>
      <c r="KH31" s="120"/>
      <c r="KI31" s="120"/>
      <c r="KJ31" s="120"/>
      <c r="KK31" s="120"/>
      <c r="KL31" s="120"/>
      <c r="KM31" s="120"/>
      <c r="KN31" s="121"/>
      <c r="KO31" s="119">
        <f>データ!DM7</f>
        <v>97.8</v>
      </c>
      <c r="KP31" s="120"/>
      <c r="KQ31" s="120"/>
      <c r="KR31" s="120"/>
      <c r="KS31" s="120"/>
      <c r="KT31" s="120"/>
      <c r="KU31" s="120"/>
      <c r="KV31" s="120"/>
      <c r="KW31" s="120"/>
      <c r="KX31" s="120"/>
      <c r="KY31" s="120"/>
      <c r="KZ31" s="120"/>
      <c r="LA31" s="120"/>
      <c r="LB31" s="120"/>
      <c r="LC31" s="120"/>
      <c r="LD31" s="120"/>
      <c r="LE31" s="120"/>
      <c r="LF31" s="120"/>
      <c r="LG31" s="121"/>
      <c r="LH31" s="119">
        <f>データ!DN7</f>
        <v>88.9</v>
      </c>
      <c r="LI31" s="120"/>
      <c r="LJ31" s="120"/>
      <c r="LK31" s="120"/>
      <c r="LL31" s="120"/>
      <c r="LM31" s="120"/>
      <c r="LN31" s="120"/>
      <c r="LO31" s="120"/>
      <c r="LP31" s="120"/>
      <c r="LQ31" s="120"/>
      <c r="LR31" s="120"/>
      <c r="LS31" s="120"/>
      <c r="LT31" s="120"/>
      <c r="LU31" s="120"/>
      <c r="LV31" s="120"/>
      <c r="LW31" s="120"/>
      <c r="LX31" s="120"/>
      <c r="LY31" s="120"/>
      <c r="LZ31" s="121"/>
      <c r="MA31" s="119">
        <f>データ!DO7</f>
        <v>93.3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52" t="s">
        <v>139</v>
      </c>
      <c r="NE32" s="153"/>
      <c r="NF32" s="153"/>
      <c r="NG32" s="153"/>
      <c r="NH32" s="153"/>
      <c r="NI32" s="153"/>
      <c r="NJ32" s="153"/>
      <c r="NK32" s="153"/>
      <c r="NL32" s="153"/>
      <c r="NM32" s="153"/>
      <c r="NN32" s="153"/>
      <c r="NO32" s="153"/>
      <c r="NP32" s="153"/>
      <c r="NQ32" s="153"/>
      <c r="NR32" s="15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52"/>
      <c r="NE33" s="153"/>
      <c r="NF33" s="153"/>
      <c r="NG33" s="153"/>
      <c r="NH33" s="153"/>
      <c r="NI33" s="153"/>
      <c r="NJ33" s="153"/>
      <c r="NK33" s="153"/>
      <c r="NL33" s="153"/>
      <c r="NM33" s="153"/>
      <c r="NN33" s="153"/>
      <c r="NO33" s="153"/>
      <c r="NP33" s="153"/>
      <c r="NQ33" s="153"/>
      <c r="NR33" s="154"/>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52"/>
      <c r="NE34" s="153"/>
      <c r="NF34" s="153"/>
      <c r="NG34" s="153"/>
      <c r="NH34" s="153"/>
      <c r="NI34" s="153"/>
      <c r="NJ34" s="153"/>
      <c r="NK34" s="153"/>
      <c r="NL34" s="153"/>
      <c r="NM34" s="153"/>
      <c r="NN34" s="153"/>
      <c r="NO34" s="153"/>
      <c r="NP34" s="153"/>
      <c r="NQ34" s="153"/>
      <c r="NR34" s="154"/>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52"/>
      <c r="NE35" s="153"/>
      <c r="NF35" s="153"/>
      <c r="NG35" s="153"/>
      <c r="NH35" s="153"/>
      <c r="NI35" s="153"/>
      <c r="NJ35" s="153"/>
      <c r="NK35" s="153"/>
      <c r="NL35" s="153"/>
      <c r="NM35" s="153"/>
      <c r="NN35" s="153"/>
      <c r="NO35" s="153"/>
      <c r="NP35" s="153"/>
      <c r="NQ35" s="153"/>
      <c r="NR35" s="15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52"/>
      <c r="NE36" s="153"/>
      <c r="NF36" s="153"/>
      <c r="NG36" s="153"/>
      <c r="NH36" s="153"/>
      <c r="NI36" s="153"/>
      <c r="NJ36" s="153"/>
      <c r="NK36" s="153"/>
      <c r="NL36" s="153"/>
      <c r="NM36" s="153"/>
      <c r="NN36" s="153"/>
      <c r="NO36" s="153"/>
      <c r="NP36" s="153"/>
      <c r="NQ36" s="153"/>
      <c r="NR36" s="15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52"/>
      <c r="NE37" s="153"/>
      <c r="NF37" s="153"/>
      <c r="NG37" s="153"/>
      <c r="NH37" s="153"/>
      <c r="NI37" s="153"/>
      <c r="NJ37" s="153"/>
      <c r="NK37" s="153"/>
      <c r="NL37" s="153"/>
      <c r="NM37" s="153"/>
      <c r="NN37" s="153"/>
      <c r="NO37" s="153"/>
      <c r="NP37" s="153"/>
      <c r="NQ37" s="153"/>
      <c r="NR37" s="15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52"/>
      <c r="NE38" s="153"/>
      <c r="NF38" s="153"/>
      <c r="NG38" s="153"/>
      <c r="NH38" s="153"/>
      <c r="NI38" s="153"/>
      <c r="NJ38" s="153"/>
      <c r="NK38" s="153"/>
      <c r="NL38" s="153"/>
      <c r="NM38" s="153"/>
      <c r="NN38" s="153"/>
      <c r="NO38" s="153"/>
      <c r="NP38" s="153"/>
      <c r="NQ38" s="153"/>
      <c r="NR38" s="15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52"/>
      <c r="NE39" s="153"/>
      <c r="NF39" s="153"/>
      <c r="NG39" s="153"/>
      <c r="NH39" s="153"/>
      <c r="NI39" s="153"/>
      <c r="NJ39" s="153"/>
      <c r="NK39" s="153"/>
      <c r="NL39" s="153"/>
      <c r="NM39" s="153"/>
      <c r="NN39" s="153"/>
      <c r="NO39" s="153"/>
      <c r="NP39" s="153"/>
      <c r="NQ39" s="153"/>
      <c r="NR39" s="15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52"/>
      <c r="NE40" s="153"/>
      <c r="NF40" s="153"/>
      <c r="NG40" s="153"/>
      <c r="NH40" s="153"/>
      <c r="NI40" s="153"/>
      <c r="NJ40" s="153"/>
      <c r="NK40" s="153"/>
      <c r="NL40" s="153"/>
      <c r="NM40" s="153"/>
      <c r="NN40" s="153"/>
      <c r="NO40" s="153"/>
      <c r="NP40" s="153"/>
      <c r="NQ40" s="153"/>
      <c r="NR40" s="15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52"/>
      <c r="NE41" s="153"/>
      <c r="NF41" s="153"/>
      <c r="NG41" s="153"/>
      <c r="NH41" s="153"/>
      <c r="NI41" s="153"/>
      <c r="NJ41" s="153"/>
      <c r="NK41" s="153"/>
      <c r="NL41" s="153"/>
      <c r="NM41" s="153"/>
      <c r="NN41" s="153"/>
      <c r="NO41" s="153"/>
      <c r="NP41" s="153"/>
      <c r="NQ41" s="153"/>
      <c r="NR41" s="15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52"/>
      <c r="NE42" s="153"/>
      <c r="NF42" s="153"/>
      <c r="NG42" s="153"/>
      <c r="NH42" s="153"/>
      <c r="NI42" s="153"/>
      <c r="NJ42" s="153"/>
      <c r="NK42" s="153"/>
      <c r="NL42" s="153"/>
      <c r="NM42" s="153"/>
      <c r="NN42" s="153"/>
      <c r="NO42" s="153"/>
      <c r="NP42" s="153"/>
      <c r="NQ42" s="153"/>
      <c r="NR42" s="15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52"/>
      <c r="NE43" s="153"/>
      <c r="NF43" s="153"/>
      <c r="NG43" s="153"/>
      <c r="NH43" s="153"/>
      <c r="NI43" s="153"/>
      <c r="NJ43" s="153"/>
      <c r="NK43" s="153"/>
      <c r="NL43" s="153"/>
      <c r="NM43" s="153"/>
      <c r="NN43" s="153"/>
      <c r="NO43" s="153"/>
      <c r="NP43" s="153"/>
      <c r="NQ43" s="153"/>
      <c r="NR43" s="15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52"/>
      <c r="NE44" s="153"/>
      <c r="NF44" s="153"/>
      <c r="NG44" s="153"/>
      <c r="NH44" s="153"/>
      <c r="NI44" s="153"/>
      <c r="NJ44" s="153"/>
      <c r="NK44" s="153"/>
      <c r="NL44" s="153"/>
      <c r="NM44" s="153"/>
      <c r="NN44" s="153"/>
      <c r="NO44" s="153"/>
      <c r="NP44" s="153"/>
      <c r="NQ44" s="153"/>
      <c r="NR44" s="15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52"/>
      <c r="NE45" s="153"/>
      <c r="NF45" s="153"/>
      <c r="NG45" s="153"/>
      <c r="NH45" s="153"/>
      <c r="NI45" s="153"/>
      <c r="NJ45" s="153"/>
      <c r="NK45" s="153"/>
      <c r="NL45" s="153"/>
      <c r="NM45" s="153"/>
      <c r="NN45" s="153"/>
      <c r="NO45" s="153"/>
      <c r="NP45" s="153"/>
      <c r="NQ45" s="153"/>
      <c r="NR45" s="15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52"/>
      <c r="NE46" s="153"/>
      <c r="NF46" s="153"/>
      <c r="NG46" s="153"/>
      <c r="NH46" s="153"/>
      <c r="NI46" s="153"/>
      <c r="NJ46" s="153"/>
      <c r="NK46" s="153"/>
      <c r="NL46" s="153"/>
      <c r="NM46" s="153"/>
      <c r="NN46" s="153"/>
      <c r="NO46" s="153"/>
      <c r="NP46" s="153"/>
      <c r="NQ46" s="153"/>
      <c r="NR46" s="15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52"/>
      <c r="NE47" s="153"/>
      <c r="NF47" s="153"/>
      <c r="NG47" s="153"/>
      <c r="NH47" s="153"/>
      <c r="NI47" s="153"/>
      <c r="NJ47" s="153"/>
      <c r="NK47" s="153"/>
      <c r="NL47" s="153"/>
      <c r="NM47" s="153"/>
      <c r="NN47" s="153"/>
      <c r="NO47" s="153"/>
      <c r="NP47" s="153"/>
      <c r="NQ47" s="153"/>
      <c r="NR47" s="15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388</v>
      </c>
      <c r="V52" s="126"/>
      <c r="W52" s="126"/>
      <c r="X52" s="126"/>
      <c r="Y52" s="126"/>
      <c r="Z52" s="126"/>
      <c r="AA52" s="126"/>
      <c r="AB52" s="126"/>
      <c r="AC52" s="126"/>
      <c r="AD52" s="126"/>
      <c r="AE52" s="126"/>
      <c r="AF52" s="126"/>
      <c r="AG52" s="126"/>
      <c r="AH52" s="126"/>
      <c r="AI52" s="126"/>
      <c r="AJ52" s="126"/>
      <c r="AK52" s="126"/>
      <c r="AL52" s="126"/>
      <c r="AM52" s="126"/>
      <c r="AN52" s="126">
        <f>データ!AV7</f>
        <v>284</v>
      </c>
      <c r="AO52" s="126"/>
      <c r="AP52" s="126"/>
      <c r="AQ52" s="126"/>
      <c r="AR52" s="126"/>
      <c r="AS52" s="126"/>
      <c r="AT52" s="126"/>
      <c r="AU52" s="126"/>
      <c r="AV52" s="126"/>
      <c r="AW52" s="126"/>
      <c r="AX52" s="126"/>
      <c r="AY52" s="126"/>
      <c r="AZ52" s="126"/>
      <c r="BA52" s="126"/>
      <c r="BB52" s="126"/>
      <c r="BC52" s="126"/>
      <c r="BD52" s="126"/>
      <c r="BE52" s="126"/>
      <c r="BF52" s="126"/>
      <c r="BG52" s="126">
        <f>データ!AW7</f>
        <v>249</v>
      </c>
      <c r="BH52" s="126"/>
      <c r="BI52" s="126"/>
      <c r="BJ52" s="126"/>
      <c r="BK52" s="126"/>
      <c r="BL52" s="126"/>
      <c r="BM52" s="126"/>
      <c r="BN52" s="126"/>
      <c r="BO52" s="126"/>
      <c r="BP52" s="126"/>
      <c r="BQ52" s="126"/>
      <c r="BR52" s="126"/>
      <c r="BS52" s="126"/>
      <c r="BT52" s="126"/>
      <c r="BU52" s="126"/>
      <c r="BV52" s="126"/>
      <c r="BW52" s="126"/>
      <c r="BX52" s="126"/>
      <c r="BY52" s="126"/>
      <c r="BZ52" s="126">
        <f>データ!AX7</f>
        <v>221</v>
      </c>
      <c r="CA52" s="126"/>
      <c r="CB52" s="126"/>
      <c r="CC52" s="126"/>
      <c r="CD52" s="126"/>
      <c r="CE52" s="126"/>
      <c r="CF52" s="126"/>
      <c r="CG52" s="126"/>
      <c r="CH52" s="126"/>
      <c r="CI52" s="126"/>
      <c r="CJ52" s="126"/>
      <c r="CK52" s="126"/>
      <c r="CL52" s="126"/>
      <c r="CM52" s="126"/>
      <c r="CN52" s="126"/>
      <c r="CO52" s="126"/>
      <c r="CP52" s="126"/>
      <c r="CQ52" s="126"/>
      <c r="CR52" s="126"/>
      <c r="CS52" s="126">
        <f>データ!AY7</f>
        <v>158</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-12.4</v>
      </c>
      <c r="EM52" s="118"/>
      <c r="EN52" s="118"/>
      <c r="EO52" s="118"/>
      <c r="EP52" s="118"/>
      <c r="EQ52" s="118"/>
      <c r="ER52" s="118"/>
      <c r="ES52" s="118"/>
      <c r="ET52" s="118"/>
      <c r="EU52" s="118"/>
      <c r="EV52" s="118"/>
      <c r="EW52" s="118"/>
      <c r="EX52" s="118"/>
      <c r="EY52" s="118"/>
      <c r="EZ52" s="118"/>
      <c r="FA52" s="118"/>
      <c r="FB52" s="118"/>
      <c r="FC52" s="118"/>
      <c r="FD52" s="118"/>
      <c r="FE52" s="118">
        <f>データ!BG7</f>
        <v>-11.3</v>
      </c>
      <c r="FF52" s="118"/>
      <c r="FG52" s="118"/>
      <c r="FH52" s="118"/>
      <c r="FI52" s="118"/>
      <c r="FJ52" s="118"/>
      <c r="FK52" s="118"/>
      <c r="FL52" s="118"/>
      <c r="FM52" s="118"/>
      <c r="FN52" s="118"/>
      <c r="FO52" s="118"/>
      <c r="FP52" s="118"/>
      <c r="FQ52" s="118"/>
      <c r="FR52" s="118"/>
      <c r="FS52" s="118"/>
      <c r="FT52" s="118"/>
      <c r="FU52" s="118"/>
      <c r="FV52" s="118"/>
      <c r="FW52" s="118"/>
      <c r="FX52" s="118">
        <f>データ!BH7</f>
        <v>-6</v>
      </c>
      <c r="FY52" s="118"/>
      <c r="FZ52" s="118"/>
      <c r="GA52" s="118"/>
      <c r="GB52" s="118"/>
      <c r="GC52" s="118"/>
      <c r="GD52" s="118"/>
      <c r="GE52" s="118"/>
      <c r="GF52" s="118"/>
      <c r="GG52" s="118"/>
      <c r="GH52" s="118"/>
      <c r="GI52" s="118"/>
      <c r="GJ52" s="118"/>
      <c r="GK52" s="118"/>
      <c r="GL52" s="118"/>
      <c r="GM52" s="118"/>
      <c r="GN52" s="118"/>
      <c r="GO52" s="118"/>
      <c r="GP52" s="118"/>
      <c r="GQ52" s="118">
        <f>データ!BI7</f>
        <v>-16.7</v>
      </c>
      <c r="GR52" s="118"/>
      <c r="GS52" s="118"/>
      <c r="GT52" s="118"/>
      <c r="GU52" s="118"/>
      <c r="GV52" s="118"/>
      <c r="GW52" s="118"/>
      <c r="GX52" s="118"/>
      <c r="GY52" s="118"/>
      <c r="GZ52" s="118"/>
      <c r="HA52" s="118"/>
      <c r="HB52" s="118"/>
      <c r="HC52" s="118"/>
      <c r="HD52" s="118"/>
      <c r="HE52" s="118"/>
      <c r="HF52" s="118"/>
      <c r="HG52" s="118"/>
      <c r="HH52" s="118"/>
      <c r="HI52" s="118"/>
      <c r="HJ52" s="118">
        <f>データ!BJ7</f>
        <v>-30.3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-902</v>
      </c>
      <c r="JD52" s="126"/>
      <c r="JE52" s="126"/>
      <c r="JF52" s="126"/>
      <c r="JG52" s="126"/>
      <c r="JH52" s="126"/>
      <c r="JI52" s="126"/>
      <c r="JJ52" s="126"/>
      <c r="JK52" s="126"/>
      <c r="JL52" s="126"/>
      <c r="JM52" s="126"/>
      <c r="JN52" s="126"/>
      <c r="JO52" s="126"/>
      <c r="JP52" s="126"/>
      <c r="JQ52" s="126"/>
      <c r="JR52" s="126"/>
      <c r="JS52" s="126"/>
      <c r="JT52" s="126"/>
      <c r="JU52" s="126"/>
      <c r="JV52" s="126">
        <f>データ!BR7</f>
        <v>-963</v>
      </c>
      <c r="JW52" s="126"/>
      <c r="JX52" s="126"/>
      <c r="JY52" s="126"/>
      <c r="JZ52" s="126"/>
      <c r="KA52" s="126"/>
      <c r="KB52" s="126"/>
      <c r="KC52" s="126"/>
      <c r="KD52" s="126"/>
      <c r="KE52" s="126"/>
      <c r="KF52" s="126"/>
      <c r="KG52" s="126"/>
      <c r="KH52" s="126"/>
      <c r="KI52" s="126"/>
      <c r="KJ52" s="126"/>
      <c r="KK52" s="126"/>
      <c r="KL52" s="126"/>
      <c r="KM52" s="126"/>
      <c r="KN52" s="126"/>
      <c r="KO52" s="126">
        <f>データ!BS7</f>
        <v>-518</v>
      </c>
      <c r="KP52" s="126"/>
      <c r="KQ52" s="126"/>
      <c r="KR52" s="126"/>
      <c r="KS52" s="126"/>
      <c r="KT52" s="126"/>
      <c r="KU52" s="126"/>
      <c r="KV52" s="126"/>
      <c r="KW52" s="126"/>
      <c r="KX52" s="126"/>
      <c r="KY52" s="126"/>
      <c r="KZ52" s="126"/>
      <c r="LA52" s="126"/>
      <c r="LB52" s="126"/>
      <c r="LC52" s="126"/>
      <c r="LD52" s="126"/>
      <c r="LE52" s="126"/>
      <c r="LF52" s="126"/>
      <c r="LG52" s="126"/>
      <c r="LH52" s="126">
        <f>データ!BT7</f>
        <v>-1286</v>
      </c>
      <c r="LI52" s="126"/>
      <c r="LJ52" s="126"/>
      <c r="LK52" s="126"/>
      <c r="LL52" s="126"/>
      <c r="LM52" s="126"/>
      <c r="LN52" s="126"/>
      <c r="LO52" s="126"/>
      <c r="LP52" s="126"/>
      <c r="LQ52" s="126"/>
      <c r="LR52" s="126"/>
      <c r="LS52" s="126"/>
      <c r="LT52" s="126"/>
      <c r="LU52" s="126"/>
      <c r="LV52" s="126"/>
      <c r="LW52" s="126"/>
      <c r="LX52" s="126"/>
      <c r="LY52" s="126"/>
      <c r="LZ52" s="126"/>
      <c r="MA52" s="126">
        <f>データ!BU7</f>
        <v>-2549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136728</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7000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3524.8</v>
      </c>
      <c r="KB77" s="120"/>
      <c r="KC77" s="120"/>
      <c r="KD77" s="120"/>
      <c r="KE77" s="120"/>
      <c r="KF77" s="120"/>
      <c r="KG77" s="120"/>
      <c r="KH77" s="120"/>
      <c r="KI77" s="120"/>
      <c r="KJ77" s="120"/>
      <c r="KK77" s="120"/>
      <c r="KL77" s="120"/>
      <c r="KM77" s="120"/>
      <c r="KN77" s="120"/>
      <c r="KO77" s="121"/>
      <c r="KP77" s="119">
        <f>データ!DA7</f>
        <v>2549.4</v>
      </c>
      <c r="KQ77" s="120"/>
      <c r="KR77" s="120"/>
      <c r="KS77" s="120"/>
      <c r="KT77" s="120"/>
      <c r="KU77" s="120"/>
      <c r="KV77" s="120"/>
      <c r="KW77" s="120"/>
      <c r="KX77" s="120"/>
      <c r="KY77" s="120"/>
      <c r="KZ77" s="120"/>
      <c r="LA77" s="120"/>
      <c r="LB77" s="120"/>
      <c r="LC77" s="120"/>
      <c r="LD77" s="121"/>
      <c r="LE77" s="119">
        <f>データ!DB7</f>
        <v>2052.6</v>
      </c>
      <c r="LF77" s="120"/>
      <c r="LG77" s="120"/>
      <c r="LH77" s="120"/>
      <c r="LI77" s="120"/>
      <c r="LJ77" s="120"/>
      <c r="LK77" s="120"/>
      <c r="LL77" s="120"/>
      <c r="LM77" s="120"/>
      <c r="LN77" s="120"/>
      <c r="LO77" s="120"/>
      <c r="LP77" s="120"/>
      <c r="LQ77" s="120"/>
      <c r="LR77" s="120"/>
      <c r="LS77" s="121"/>
      <c r="LT77" s="119">
        <f>データ!DC7</f>
        <v>1783.9</v>
      </c>
      <c r="LU77" s="120"/>
      <c r="LV77" s="120"/>
      <c r="LW77" s="120"/>
      <c r="LX77" s="120"/>
      <c r="LY77" s="120"/>
      <c r="LZ77" s="120"/>
      <c r="MA77" s="120"/>
      <c r="MB77" s="120"/>
      <c r="MC77" s="120"/>
      <c r="MD77" s="120"/>
      <c r="ME77" s="120"/>
      <c r="MF77" s="120"/>
      <c r="MG77" s="120"/>
      <c r="MH77" s="121"/>
      <c r="MI77" s="119">
        <f>データ!DD7</f>
        <v>1145.4000000000001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kVbKxaWy0Smeb++AekTQe2snR5MwPschRxh7/75zbhPtQQ2dL/dM0uve/NMypSkqsKnbtMwFW7ybhWp38xTzOw==" saltValue="iEDRHaY+tIhnSeCNpLB7s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AN1" workbookViewId="0">
      <selection activeCell="AV9" sqref="AV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101</v>
      </c>
      <c r="AM5" s="59" t="s">
        <v>102</v>
      </c>
      <c r="AN5" s="59" t="s">
        <v>103</v>
      </c>
      <c r="AO5" s="59" t="s">
        <v>104</v>
      </c>
      <c r="AP5" s="59" t="s">
        <v>105</v>
      </c>
      <c r="AQ5" s="59" t="s">
        <v>106</v>
      </c>
      <c r="AR5" s="59" t="s">
        <v>107</v>
      </c>
      <c r="AS5" s="59" t="s">
        <v>108</v>
      </c>
      <c r="AT5" s="59" t="s">
        <v>109</v>
      </c>
      <c r="AU5" s="59" t="s">
        <v>110</v>
      </c>
      <c r="AV5" s="59" t="s">
        <v>111</v>
      </c>
      <c r="AW5" s="59" t="s">
        <v>101</v>
      </c>
      <c r="AX5" s="59" t="s">
        <v>102</v>
      </c>
      <c r="AY5" s="59" t="s">
        <v>112</v>
      </c>
      <c r="AZ5" s="59" t="s">
        <v>104</v>
      </c>
      <c r="BA5" s="59" t="s">
        <v>105</v>
      </c>
      <c r="BB5" s="59" t="s">
        <v>106</v>
      </c>
      <c r="BC5" s="59" t="s">
        <v>107</v>
      </c>
      <c r="BD5" s="59" t="s">
        <v>108</v>
      </c>
      <c r="BE5" s="59" t="s">
        <v>109</v>
      </c>
      <c r="BF5" s="59" t="s">
        <v>110</v>
      </c>
      <c r="BG5" s="59" t="s">
        <v>111</v>
      </c>
      <c r="BH5" s="59" t="s">
        <v>101</v>
      </c>
      <c r="BI5" s="59" t="s">
        <v>102</v>
      </c>
      <c r="BJ5" s="59" t="s">
        <v>112</v>
      </c>
      <c r="BK5" s="59" t="s">
        <v>104</v>
      </c>
      <c r="BL5" s="59" t="s">
        <v>105</v>
      </c>
      <c r="BM5" s="59" t="s">
        <v>106</v>
      </c>
      <c r="BN5" s="59" t="s">
        <v>107</v>
      </c>
      <c r="BO5" s="59" t="s">
        <v>108</v>
      </c>
      <c r="BP5" s="59" t="s">
        <v>109</v>
      </c>
      <c r="BQ5" s="59" t="s">
        <v>110</v>
      </c>
      <c r="BR5" s="59" t="s">
        <v>111</v>
      </c>
      <c r="BS5" s="59" t="s">
        <v>113</v>
      </c>
      <c r="BT5" s="59" t="s">
        <v>114</v>
      </c>
      <c r="BU5" s="59" t="s">
        <v>112</v>
      </c>
      <c r="BV5" s="59" t="s">
        <v>104</v>
      </c>
      <c r="BW5" s="59" t="s">
        <v>105</v>
      </c>
      <c r="BX5" s="59" t="s">
        <v>106</v>
      </c>
      <c r="BY5" s="59" t="s">
        <v>107</v>
      </c>
      <c r="BZ5" s="59" t="s">
        <v>108</v>
      </c>
      <c r="CA5" s="59" t="s">
        <v>109</v>
      </c>
      <c r="CB5" s="59" t="s">
        <v>110</v>
      </c>
      <c r="CC5" s="59" t="s">
        <v>111</v>
      </c>
      <c r="CD5" s="59" t="s">
        <v>101</v>
      </c>
      <c r="CE5" s="59" t="s">
        <v>102</v>
      </c>
      <c r="CF5" s="59" t="s">
        <v>103</v>
      </c>
      <c r="CG5" s="59" t="s">
        <v>104</v>
      </c>
      <c r="CH5" s="59" t="s">
        <v>105</v>
      </c>
      <c r="CI5" s="59" t="s">
        <v>106</v>
      </c>
      <c r="CJ5" s="59" t="s">
        <v>107</v>
      </c>
      <c r="CK5" s="59" t="s">
        <v>108</v>
      </c>
      <c r="CL5" s="59" t="s">
        <v>109</v>
      </c>
      <c r="CM5" s="151"/>
      <c r="CN5" s="151"/>
      <c r="CO5" s="59" t="s">
        <v>110</v>
      </c>
      <c r="CP5" s="59" t="s">
        <v>111</v>
      </c>
      <c r="CQ5" s="59" t="s">
        <v>101</v>
      </c>
      <c r="CR5" s="59" t="s">
        <v>102</v>
      </c>
      <c r="CS5" s="59" t="s">
        <v>103</v>
      </c>
      <c r="CT5" s="59" t="s">
        <v>104</v>
      </c>
      <c r="CU5" s="59" t="s">
        <v>105</v>
      </c>
      <c r="CV5" s="59" t="s">
        <v>106</v>
      </c>
      <c r="CW5" s="59" t="s">
        <v>107</v>
      </c>
      <c r="CX5" s="59" t="s">
        <v>108</v>
      </c>
      <c r="CY5" s="59" t="s">
        <v>109</v>
      </c>
      <c r="CZ5" s="59" t="s">
        <v>110</v>
      </c>
      <c r="DA5" s="59" t="s">
        <v>100</v>
      </c>
      <c r="DB5" s="59" t="s">
        <v>101</v>
      </c>
      <c r="DC5" s="59" t="s">
        <v>102</v>
      </c>
      <c r="DD5" s="59" t="s">
        <v>103</v>
      </c>
      <c r="DE5" s="59" t="s">
        <v>104</v>
      </c>
      <c r="DF5" s="59" t="s">
        <v>105</v>
      </c>
      <c r="DG5" s="59" t="s">
        <v>106</v>
      </c>
      <c r="DH5" s="59" t="s">
        <v>107</v>
      </c>
      <c r="DI5" s="59" t="s">
        <v>108</v>
      </c>
      <c r="DJ5" s="59" t="s">
        <v>44</v>
      </c>
      <c r="DK5" s="59" t="s">
        <v>110</v>
      </c>
      <c r="DL5" s="59" t="s">
        <v>111</v>
      </c>
      <c r="DM5" s="59" t="s">
        <v>101</v>
      </c>
      <c r="DN5" s="59" t="s">
        <v>102</v>
      </c>
      <c r="DO5" s="59" t="s">
        <v>103</v>
      </c>
      <c r="DP5" s="59" t="s">
        <v>104</v>
      </c>
      <c r="DQ5" s="59" t="s">
        <v>105</v>
      </c>
      <c r="DR5" s="59" t="s">
        <v>106</v>
      </c>
      <c r="DS5" s="59" t="s">
        <v>107</v>
      </c>
      <c r="DT5" s="59" t="s">
        <v>108</v>
      </c>
      <c r="DU5" s="59" t="s">
        <v>109</v>
      </c>
    </row>
    <row r="6" spans="1:125" s="66" customFormat="1" x14ac:dyDescent="0.15">
      <c r="A6" s="49" t="s">
        <v>115</v>
      </c>
      <c r="B6" s="60">
        <f>B8</f>
        <v>2017</v>
      </c>
      <c r="C6" s="60">
        <f t="shared" ref="C6:X6" si="1">C8</f>
        <v>232297</v>
      </c>
      <c r="D6" s="60">
        <f t="shared" si="1"/>
        <v>47</v>
      </c>
      <c r="E6" s="60">
        <f t="shared" si="1"/>
        <v>14</v>
      </c>
      <c r="F6" s="60">
        <f t="shared" si="1"/>
        <v>0</v>
      </c>
      <c r="G6" s="60">
        <f t="shared" si="1"/>
        <v>2</v>
      </c>
      <c r="H6" s="60" t="str">
        <f>SUBSTITUTE(H8,"　","")</f>
        <v>愛知県豊明市</v>
      </c>
      <c r="I6" s="60" t="str">
        <f t="shared" si="1"/>
        <v>前後駅南地下駐車場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16</v>
      </c>
      <c r="S6" s="62" t="str">
        <f t="shared" si="1"/>
        <v>駅</v>
      </c>
      <c r="T6" s="62" t="str">
        <f t="shared" si="1"/>
        <v>無</v>
      </c>
      <c r="U6" s="63">
        <f t="shared" si="1"/>
        <v>1620</v>
      </c>
      <c r="V6" s="63">
        <f t="shared" si="1"/>
        <v>45</v>
      </c>
      <c r="W6" s="63">
        <f t="shared" si="1"/>
        <v>200</v>
      </c>
      <c r="X6" s="62" t="str">
        <f t="shared" si="1"/>
        <v>導入なし</v>
      </c>
      <c r="Y6" s="64">
        <f>IF(Y8="-",NA(),Y8)</f>
        <v>24.6</v>
      </c>
      <c r="Z6" s="64">
        <f t="shared" ref="Z6:AH6" si="2">IF(Z8="-",NA(),Z8)</f>
        <v>25</v>
      </c>
      <c r="AA6" s="64">
        <f t="shared" si="2"/>
        <v>23.9</v>
      </c>
      <c r="AB6" s="64">
        <f t="shared" si="2"/>
        <v>20.7</v>
      </c>
      <c r="AC6" s="64">
        <f t="shared" si="2"/>
        <v>19.8</v>
      </c>
      <c r="AD6" s="64">
        <f t="shared" si="2"/>
        <v>104.2</v>
      </c>
      <c r="AE6" s="64">
        <f t="shared" si="2"/>
        <v>110.9</v>
      </c>
      <c r="AF6" s="64">
        <f t="shared" si="2"/>
        <v>113.4</v>
      </c>
      <c r="AG6" s="64">
        <f t="shared" si="2"/>
        <v>191.4</v>
      </c>
      <c r="AH6" s="64">
        <f t="shared" si="2"/>
        <v>141.30000000000001</v>
      </c>
      <c r="AI6" s="61" t="str">
        <f>IF(AI8="-","",IF(AI8="-","【-】","【"&amp;SUBSTITUTE(TEXT(AI8,"#,##0.0"),"-","△")&amp;"】"))</f>
        <v>【319.1】</v>
      </c>
      <c r="AJ6" s="64">
        <f>IF(AJ8="-",NA(),AJ8)</f>
        <v>10.6</v>
      </c>
      <c r="AK6" s="64">
        <f t="shared" ref="AK6:AS6" si="3">IF(AK8="-",NA(),AK8)</f>
        <v>8.9</v>
      </c>
      <c r="AL6" s="64">
        <f t="shared" si="3"/>
        <v>7.5</v>
      </c>
      <c r="AM6" s="64">
        <f t="shared" si="3"/>
        <v>6.1</v>
      </c>
      <c r="AN6" s="64">
        <f t="shared" si="3"/>
        <v>4.4000000000000004</v>
      </c>
      <c r="AO6" s="64">
        <f t="shared" si="3"/>
        <v>11.6</v>
      </c>
      <c r="AP6" s="64">
        <f t="shared" si="3"/>
        <v>10</v>
      </c>
      <c r="AQ6" s="64">
        <f t="shared" si="3"/>
        <v>9.5</v>
      </c>
      <c r="AR6" s="64">
        <f t="shared" si="3"/>
        <v>15.1</v>
      </c>
      <c r="AS6" s="64">
        <f t="shared" si="3"/>
        <v>15</v>
      </c>
      <c r="AT6" s="61" t="str">
        <f>IF(AT8="-","",IF(AT8="-","【-】","【"&amp;SUBSTITUTE(TEXT(AT8,"#,##0.0"),"-","△")&amp;"】"))</f>
        <v>【5.6】</v>
      </c>
      <c r="AU6" s="65">
        <f>IF(AU8="-",NA(),AU8)</f>
        <v>388</v>
      </c>
      <c r="AV6" s="65">
        <f t="shared" ref="AV6:BD6" si="4">IF(AV8="-",NA(),AV8)</f>
        <v>284</v>
      </c>
      <c r="AW6" s="65">
        <f t="shared" si="4"/>
        <v>249</v>
      </c>
      <c r="AX6" s="65">
        <f t="shared" si="4"/>
        <v>221</v>
      </c>
      <c r="AY6" s="65">
        <f t="shared" si="4"/>
        <v>158</v>
      </c>
      <c r="AZ6" s="65">
        <f t="shared" si="4"/>
        <v>247</v>
      </c>
      <c r="BA6" s="65">
        <f t="shared" si="4"/>
        <v>202</v>
      </c>
      <c r="BB6" s="65">
        <f t="shared" si="4"/>
        <v>177</v>
      </c>
      <c r="BC6" s="65">
        <f t="shared" si="4"/>
        <v>145</v>
      </c>
      <c r="BD6" s="65">
        <f t="shared" si="4"/>
        <v>108</v>
      </c>
      <c r="BE6" s="63" t="str">
        <f>IF(BE8="-","",IF(BE8="-","【-】","【"&amp;SUBSTITUTE(TEXT(BE8,"#,##0"),"-","△")&amp;"】"))</f>
        <v>【37】</v>
      </c>
      <c r="BF6" s="64">
        <f>IF(BF8="-",NA(),BF8)</f>
        <v>-12.4</v>
      </c>
      <c r="BG6" s="64">
        <f t="shared" ref="BG6:BO6" si="5">IF(BG8="-",NA(),BG8)</f>
        <v>-11.3</v>
      </c>
      <c r="BH6" s="64">
        <f t="shared" si="5"/>
        <v>-6</v>
      </c>
      <c r="BI6" s="64">
        <f t="shared" si="5"/>
        <v>-16.7</v>
      </c>
      <c r="BJ6" s="64">
        <f t="shared" si="5"/>
        <v>-30.3</v>
      </c>
      <c r="BK6" s="64">
        <f t="shared" si="5"/>
        <v>18.3</v>
      </c>
      <c r="BL6" s="64">
        <f t="shared" si="5"/>
        <v>18.2</v>
      </c>
      <c r="BM6" s="64">
        <f t="shared" si="5"/>
        <v>17.5</v>
      </c>
      <c r="BN6" s="64">
        <f t="shared" si="5"/>
        <v>14.3</v>
      </c>
      <c r="BO6" s="64">
        <f t="shared" si="5"/>
        <v>11.8</v>
      </c>
      <c r="BP6" s="61" t="str">
        <f>IF(BP8="-","",IF(BP8="-","【-】","【"&amp;SUBSTITUTE(TEXT(BP8,"#,##0.0"),"-","△")&amp;"】"))</f>
        <v>【26.4】</v>
      </c>
      <c r="BQ6" s="65">
        <f>IF(BQ8="-",NA(),BQ8)</f>
        <v>-902</v>
      </c>
      <c r="BR6" s="65">
        <f t="shared" ref="BR6:BZ6" si="6">IF(BR8="-",NA(),BR8)</f>
        <v>-963</v>
      </c>
      <c r="BS6" s="65">
        <f t="shared" si="6"/>
        <v>-518</v>
      </c>
      <c r="BT6" s="65">
        <f t="shared" si="6"/>
        <v>-1286</v>
      </c>
      <c r="BU6" s="65">
        <f t="shared" si="6"/>
        <v>-2549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116</v>
      </c>
      <c r="CM6" s="63">
        <f t="shared" ref="CM6:CN6" si="7">CM8</f>
        <v>136728</v>
      </c>
      <c r="CN6" s="63">
        <f t="shared" si="7"/>
        <v>7000</v>
      </c>
      <c r="CO6" s="64"/>
      <c r="CP6" s="64"/>
      <c r="CQ6" s="64"/>
      <c r="CR6" s="64"/>
      <c r="CS6" s="64"/>
      <c r="CT6" s="64"/>
      <c r="CU6" s="64"/>
      <c r="CV6" s="64"/>
      <c r="CW6" s="64"/>
      <c r="CX6" s="64"/>
      <c r="CY6" s="61" t="s">
        <v>116</v>
      </c>
      <c r="CZ6" s="64">
        <f>IF(CZ8="-",NA(),CZ8)</f>
        <v>3524.8</v>
      </c>
      <c r="DA6" s="64">
        <f t="shared" ref="DA6:DI6" si="8">IF(DA8="-",NA(),DA8)</f>
        <v>2549.4</v>
      </c>
      <c r="DB6" s="64">
        <f t="shared" si="8"/>
        <v>2052.6</v>
      </c>
      <c r="DC6" s="64">
        <f t="shared" si="8"/>
        <v>1783.9</v>
      </c>
      <c r="DD6" s="64">
        <f t="shared" si="8"/>
        <v>1145.4000000000001</v>
      </c>
      <c r="DE6" s="64">
        <f t="shared" si="8"/>
        <v>438</v>
      </c>
      <c r="DF6" s="64">
        <f t="shared" si="8"/>
        <v>351.1</v>
      </c>
      <c r="DG6" s="64">
        <f t="shared" si="8"/>
        <v>278.89999999999998</v>
      </c>
      <c r="DH6" s="64">
        <f t="shared" si="8"/>
        <v>205.5</v>
      </c>
      <c r="DI6" s="64">
        <f t="shared" si="8"/>
        <v>187.9</v>
      </c>
      <c r="DJ6" s="61" t="str">
        <f>IF(DJ8="-","",IF(DJ8="-","【-】","【"&amp;SUBSTITUTE(TEXT(DJ8,"#,##0.0"),"-","△")&amp;"】"))</f>
        <v>【120.3】</v>
      </c>
      <c r="DK6" s="64">
        <f>IF(DK8="-",NA(),DK8)</f>
        <v>86.7</v>
      </c>
      <c r="DL6" s="64">
        <f t="shared" ref="DL6:DT6" si="9">IF(DL8="-",NA(),DL8)</f>
        <v>102.2</v>
      </c>
      <c r="DM6" s="64">
        <f t="shared" si="9"/>
        <v>97.8</v>
      </c>
      <c r="DN6" s="64">
        <f t="shared" si="9"/>
        <v>88.9</v>
      </c>
      <c r="DO6" s="64">
        <f t="shared" si="9"/>
        <v>93.3</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117</v>
      </c>
      <c r="B7" s="60">
        <f t="shared" ref="B7:X7" si="10">B8</f>
        <v>2017</v>
      </c>
      <c r="C7" s="60">
        <f t="shared" si="10"/>
        <v>232297</v>
      </c>
      <c r="D7" s="60">
        <f t="shared" si="10"/>
        <v>47</v>
      </c>
      <c r="E7" s="60">
        <f t="shared" si="10"/>
        <v>14</v>
      </c>
      <c r="F7" s="60">
        <f t="shared" si="10"/>
        <v>0</v>
      </c>
      <c r="G7" s="60">
        <f t="shared" si="10"/>
        <v>2</v>
      </c>
      <c r="H7" s="60" t="str">
        <f t="shared" si="10"/>
        <v>愛知県　豊明市</v>
      </c>
      <c r="I7" s="60" t="str">
        <f t="shared" si="10"/>
        <v>前後駅南地下駐車場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16</v>
      </c>
      <c r="S7" s="62" t="str">
        <f t="shared" si="10"/>
        <v>駅</v>
      </c>
      <c r="T7" s="62" t="str">
        <f t="shared" si="10"/>
        <v>無</v>
      </c>
      <c r="U7" s="63">
        <f t="shared" si="10"/>
        <v>1620</v>
      </c>
      <c r="V7" s="63">
        <f t="shared" si="10"/>
        <v>45</v>
      </c>
      <c r="W7" s="63">
        <f t="shared" si="10"/>
        <v>200</v>
      </c>
      <c r="X7" s="62" t="str">
        <f t="shared" si="10"/>
        <v>導入なし</v>
      </c>
      <c r="Y7" s="64">
        <f>Y8</f>
        <v>24.6</v>
      </c>
      <c r="Z7" s="64">
        <f t="shared" ref="Z7:AH7" si="11">Z8</f>
        <v>25</v>
      </c>
      <c r="AA7" s="64">
        <f t="shared" si="11"/>
        <v>23.9</v>
      </c>
      <c r="AB7" s="64">
        <f t="shared" si="11"/>
        <v>20.7</v>
      </c>
      <c r="AC7" s="64">
        <f t="shared" si="11"/>
        <v>19.8</v>
      </c>
      <c r="AD7" s="64">
        <f t="shared" si="11"/>
        <v>104.2</v>
      </c>
      <c r="AE7" s="64">
        <f t="shared" si="11"/>
        <v>110.9</v>
      </c>
      <c r="AF7" s="64">
        <f t="shared" si="11"/>
        <v>113.4</v>
      </c>
      <c r="AG7" s="64">
        <f t="shared" si="11"/>
        <v>191.4</v>
      </c>
      <c r="AH7" s="64">
        <f t="shared" si="11"/>
        <v>141.30000000000001</v>
      </c>
      <c r="AI7" s="61"/>
      <c r="AJ7" s="64">
        <f>AJ8</f>
        <v>10.6</v>
      </c>
      <c r="AK7" s="64">
        <f t="shared" ref="AK7:AS7" si="12">AK8</f>
        <v>8.9</v>
      </c>
      <c r="AL7" s="64">
        <f t="shared" si="12"/>
        <v>7.5</v>
      </c>
      <c r="AM7" s="64">
        <f t="shared" si="12"/>
        <v>6.1</v>
      </c>
      <c r="AN7" s="64">
        <f t="shared" si="12"/>
        <v>4.4000000000000004</v>
      </c>
      <c r="AO7" s="64">
        <f t="shared" si="12"/>
        <v>11.6</v>
      </c>
      <c r="AP7" s="64">
        <f t="shared" si="12"/>
        <v>10</v>
      </c>
      <c r="AQ7" s="64">
        <f t="shared" si="12"/>
        <v>9.5</v>
      </c>
      <c r="AR7" s="64">
        <f t="shared" si="12"/>
        <v>15.1</v>
      </c>
      <c r="AS7" s="64">
        <f t="shared" si="12"/>
        <v>15</v>
      </c>
      <c r="AT7" s="61"/>
      <c r="AU7" s="65">
        <f>AU8</f>
        <v>388</v>
      </c>
      <c r="AV7" s="65">
        <f t="shared" ref="AV7:BD7" si="13">AV8</f>
        <v>284</v>
      </c>
      <c r="AW7" s="65">
        <f t="shared" si="13"/>
        <v>249</v>
      </c>
      <c r="AX7" s="65">
        <f t="shared" si="13"/>
        <v>221</v>
      </c>
      <c r="AY7" s="65">
        <f t="shared" si="13"/>
        <v>158</v>
      </c>
      <c r="AZ7" s="65">
        <f t="shared" si="13"/>
        <v>247</v>
      </c>
      <c r="BA7" s="65">
        <f t="shared" si="13"/>
        <v>202</v>
      </c>
      <c r="BB7" s="65">
        <f t="shared" si="13"/>
        <v>177</v>
      </c>
      <c r="BC7" s="65">
        <f t="shared" si="13"/>
        <v>145</v>
      </c>
      <c r="BD7" s="65">
        <f t="shared" si="13"/>
        <v>108</v>
      </c>
      <c r="BE7" s="63"/>
      <c r="BF7" s="64">
        <f>BF8</f>
        <v>-12.4</v>
      </c>
      <c r="BG7" s="64">
        <f t="shared" ref="BG7:BO7" si="14">BG8</f>
        <v>-11.3</v>
      </c>
      <c r="BH7" s="64">
        <f t="shared" si="14"/>
        <v>-6</v>
      </c>
      <c r="BI7" s="64">
        <f t="shared" si="14"/>
        <v>-16.7</v>
      </c>
      <c r="BJ7" s="64">
        <f t="shared" si="14"/>
        <v>-30.3</v>
      </c>
      <c r="BK7" s="64">
        <f t="shared" si="14"/>
        <v>18.3</v>
      </c>
      <c r="BL7" s="64">
        <f t="shared" si="14"/>
        <v>18.2</v>
      </c>
      <c r="BM7" s="64">
        <f t="shared" si="14"/>
        <v>17.5</v>
      </c>
      <c r="BN7" s="64">
        <f t="shared" si="14"/>
        <v>14.3</v>
      </c>
      <c r="BO7" s="64">
        <f t="shared" si="14"/>
        <v>11.8</v>
      </c>
      <c r="BP7" s="61"/>
      <c r="BQ7" s="65">
        <f>BQ8</f>
        <v>-902</v>
      </c>
      <c r="BR7" s="65">
        <f t="shared" ref="BR7:BZ7" si="15">BR8</f>
        <v>-963</v>
      </c>
      <c r="BS7" s="65">
        <f t="shared" si="15"/>
        <v>-518</v>
      </c>
      <c r="BT7" s="65">
        <f t="shared" si="15"/>
        <v>-1286</v>
      </c>
      <c r="BU7" s="65">
        <f t="shared" si="15"/>
        <v>-2549</v>
      </c>
      <c r="BV7" s="65">
        <f t="shared" si="15"/>
        <v>31473</v>
      </c>
      <c r="BW7" s="65">
        <f t="shared" si="15"/>
        <v>37843</v>
      </c>
      <c r="BX7" s="65">
        <f t="shared" si="15"/>
        <v>36318</v>
      </c>
      <c r="BY7" s="65">
        <f t="shared" si="15"/>
        <v>37745</v>
      </c>
      <c r="BZ7" s="65">
        <f t="shared" si="15"/>
        <v>35151</v>
      </c>
      <c r="CA7" s="63"/>
      <c r="CB7" s="64" t="s">
        <v>118</v>
      </c>
      <c r="CC7" s="64" t="s">
        <v>118</v>
      </c>
      <c r="CD7" s="64" t="s">
        <v>118</v>
      </c>
      <c r="CE7" s="64" t="s">
        <v>118</v>
      </c>
      <c r="CF7" s="64" t="s">
        <v>118</v>
      </c>
      <c r="CG7" s="64" t="s">
        <v>118</v>
      </c>
      <c r="CH7" s="64" t="s">
        <v>118</v>
      </c>
      <c r="CI7" s="64" t="s">
        <v>118</v>
      </c>
      <c r="CJ7" s="64" t="s">
        <v>118</v>
      </c>
      <c r="CK7" s="64" t="s">
        <v>116</v>
      </c>
      <c r="CL7" s="61"/>
      <c r="CM7" s="63">
        <f>CM8</f>
        <v>136728</v>
      </c>
      <c r="CN7" s="63">
        <f>CN8</f>
        <v>7000</v>
      </c>
      <c r="CO7" s="64" t="s">
        <v>118</v>
      </c>
      <c r="CP7" s="64" t="s">
        <v>118</v>
      </c>
      <c r="CQ7" s="64" t="s">
        <v>118</v>
      </c>
      <c r="CR7" s="64" t="s">
        <v>118</v>
      </c>
      <c r="CS7" s="64" t="s">
        <v>118</v>
      </c>
      <c r="CT7" s="64" t="s">
        <v>118</v>
      </c>
      <c r="CU7" s="64" t="s">
        <v>118</v>
      </c>
      <c r="CV7" s="64" t="s">
        <v>118</v>
      </c>
      <c r="CW7" s="64" t="s">
        <v>118</v>
      </c>
      <c r="CX7" s="64" t="s">
        <v>116</v>
      </c>
      <c r="CY7" s="61"/>
      <c r="CZ7" s="64">
        <f>CZ8</f>
        <v>3524.8</v>
      </c>
      <c r="DA7" s="64">
        <f t="shared" ref="DA7:DI7" si="16">DA8</f>
        <v>2549.4</v>
      </c>
      <c r="DB7" s="64">
        <f t="shared" si="16"/>
        <v>2052.6</v>
      </c>
      <c r="DC7" s="64">
        <f t="shared" si="16"/>
        <v>1783.9</v>
      </c>
      <c r="DD7" s="64">
        <f t="shared" si="16"/>
        <v>1145.4000000000001</v>
      </c>
      <c r="DE7" s="64">
        <f t="shared" si="16"/>
        <v>438</v>
      </c>
      <c r="DF7" s="64">
        <f t="shared" si="16"/>
        <v>351.1</v>
      </c>
      <c r="DG7" s="64">
        <f t="shared" si="16"/>
        <v>278.89999999999998</v>
      </c>
      <c r="DH7" s="64">
        <f t="shared" si="16"/>
        <v>205.5</v>
      </c>
      <c r="DI7" s="64">
        <f t="shared" si="16"/>
        <v>187.9</v>
      </c>
      <c r="DJ7" s="61"/>
      <c r="DK7" s="64">
        <f>DK8</f>
        <v>86.7</v>
      </c>
      <c r="DL7" s="64">
        <f t="shared" ref="DL7:DT7" si="17">DL8</f>
        <v>102.2</v>
      </c>
      <c r="DM7" s="64">
        <f t="shared" si="17"/>
        <v>97.8</v>
      </c>
      <c r="DN7" s="64">
        <f t="shared" si="17"/>
        <v>88.9</v>
      </c>
      <c r="DO7" s="64">
        <f t="shared" si="17"/>
        <v>93.3</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232297</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16</v>
      </c>
      <c r="S8" s="69" t="s">
        <v>129</v>
      </c>
      <c r="T8" s="69" t="s">
        <v>130</v>
      </c>
      <c r="U8" s="70">
        <v>1620</v>
      </c>
      <c r="V8" s="70">
        <v>45</v>
      </c>
      <c r="W8" s="70">
        <v>200</v>
      </c>
      <c r="X8" s="69" t="s">
        <v>131</v>
      </c>
      <c r="Y8" s="71">
        <v>24.6</v>
      </c>
      <c r="Z8" s="71">
        <v>25</v>
      </c>
      <c r="AA8" s="71">
        <v>23.9</v>
      </c>
      <c r="AB8" s="71">
        <v>20.7</v>
      </c>
      <c r="AC8" s="71">
        <v>19.8</v>
      </c>
      <c r="AD8" s="71">
        <v>104.2</v>
      </c>
      <c r="AE8" s="71">
        <v>110.9</v>
      </c>
      <c r="AF8" s="71">
        <v>113.4</v>
      </c>
      <c r="AG8" s="71">
        <v>191.4</v>
      </c>
      <c r="AH8" s="71">
        <v>141.30000000000001</v>
      </c>
      <c r="AI8" s="68">
        <v>319.10000000000002</v>
      </c>
      <c r="AJ8" s="71">
        <v>10.6</v>
      </c>
      <c r="AK8" s="71">
        <v>8.9</v>
      </c>
      <c r="AL8" s="71">
        <v>7.5</v>
      </c>
      <c r="AM8" s="71">
        <v>6.1</v>
      </c>
      <c r="AN8" s="71">
        <v>4.4000000000000004</v>
      </c>
      <c r="AO8" s="71">
        <v>11.6</v>
      </c>
      <c r="AP8" s="71">
        <v>10</v>
      </c>
      <c r="AQ8" s="71">
        <v>9.5</v>
      </c>
      <c r="AR8" s="71">
        <v>15.1</v>
      </c>
      <c r="AS8" s="71">
        <v>15</v>
      </c>
      <c r="AT8" s="68">
        <v>5.6</v>
      </c>
      <c r="AU8" s="72">
        <v>388</v>
      </c>
      <c r="AV8" s="72">
        <v>284</v>
      </c>
      <c r="AW8" s="72">
        <v>249</v>
      </c>
      <c r="AX8" s="72">
        <v>221</v>
      </c>
      <c r="AY8" s="72">
        <v>158</v>
      </c>
      <c r="AZ8" s="72">
        <v>247</v>
      </c>
      <c r="BA8" s="72">
        <v>202</v>
      </c>
      <c r="BB8" s="72">
        <v>177</v>
      </c>
      <c r="BC8" s="72">
        <v>145</v>
      </c>
      <c r="BD8" s="72">
        <v>108</v>
      </c>
      <c r="BE8" s="72">
        <v>37</v>
      </c>
      <c r="BF8" s="71">
        <v>-12.4</v>
      </c>
      <c r="BG8" s="71">
        <v>-11.3</v>
      </c>
      <c r="BH8" s="71">
        <v>-6</v>
      </c>
      <c r="BI8" s="71">
        <v>-16.7</v>
      </c>
      <c r="BJ8" s="71">
        <v>-30.3</v>
      </c>
      <c r="BK8" s="71">
        <v>18.3</v>
      </c>
      <c r="BL8" s="71">
        <v>18.2</v>
      </c>
      <c r="BM8" s="71">
        <v>17.5</v>
      </c>
      <c r="BN8" s="71">
        <v>14.3</v>
      </c>
      <c r="BO8" s="71">
        <v>11.8</v>
      </c>
      <c r="BP8" s="68">
        <v>26.4</v>
      </c>
      <c r="BQ8" s="72">
        <v>-902</v>
      </c>
      <c r="BR8" s="72">
        <v>-963</v>
      </c>
      <c r="BS8" s="72">
        <v>-518</v>
      </c>
      <c r="BT8" s="73">
        <v>-1286</v>
      </c>
      <c r="BU8" s="73">
        <v>-2549</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136728</v>
      </c>
      <c r="CN8" s="70">
        <v>7000</v>
      </c>
      <c r="CO8" s="71" t="s">
        <v>123</v>
      </c>
      <c r="CP8" s="71" t="s">
        <v>123</v>
      </c>
      <c r="CQ8" s="71" t="s">
        <v>123</v>
      </c>
      <c r="CR8" s="71" t="s">
        <v>123</v>
      </c>
      <c r="CS8" s="71" t="s">
        <v>123</v>
      </c>
      <c r="CT8" s="71" t="s">
        <v>123</v>
      </c>
      <c r="CU8" s="71" t="s">
        <v>123</v>
      </c>
      <c r="CV8" s="71" t="s">
        <v>123</v>
      </c>
      <c r="CW8" s="71" t="s">
        <v>123</v>
      </c>
      <c r="CX8" s="71" t="s">
        <v>123</v>
      </c>
      <c r="CY8" s="68" t="s">
        <v>123</v>
      </c>
      <c r="CZ8" s="71">
        <v>3524.8</v>
      </c>
      <c r="DA8" s="71">
        <v>2549.4</v>
      </c>
      <c r="DB8" s="71">
        <v>2052.6</v>
      </c>
      <c r="DC8" s="71">
        <v>1783.9</v>
      </c>
      <c r="DD8" s="71">
        <v>1145.4000000000001</v>
      </c>
      <c r="DE8" s="71">
        <v>438</v>
      </c>
      <c r="DF8" s="71">
        <v>351.1</v>
      </c>
      <c r="DG8" s="71">
        <v>278.89999999999998</v>
      </c>
      <c r="DH8" s="71">
        <v>205.5</v>
      </c>
      <c r="DI8" s="71">
        <v>187.9</v>
      </c>
      <c r="DJ8" s="68">
        <v>120.3</v>
      </c>
      <c r="DK8" s="71">
        <v>86.7</v>
      </c>
      <c r="DL8" s="71">
        <v>102.2</v>
      </c>
      <c r="DM8" s="71">
        <v>97.8</v>
      </c>
      <c r="DN8" s="71">
        <v>88.9</v>
      </c>
      <c r="DO8" s="71">
        <v>93.3</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2019-02-05T23:13:26Z</cp:lastPrinted>
  <dcterms:created xsi:type="dcterms:W3CDTF">2018-12-07T10:31:35Z</dcterms:created>
  <dcterms:modified xsi:type="dcterms:W3CDTF">2019-02-06T01:00:22Z</dcterms:modified>
</cp:coreProperties>
</file>