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0MQESkrmexbie66g9FQXz4DcAZKbWqUyGFD7a8GTwokDzWKysizp3Fz63j+xR18KxANPNnGrJkQNBP7RnaEsw==" workbookSaltValue="I82Sj9ShmVDgtd/YwrJNj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<sst xmlns="http://schemas.openxmlformats.org/spreadsheetml/2006/main" count="240" uniqueCount="126">
  <si>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</si>
  <si>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</si>
  <si>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</si>
  <si>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</si>
  <si>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</si>
  <si>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</si>
  <si>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</si>
  <si>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</si>
  <si>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</si>
  <si>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</si>
  <si>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</si>
  <si>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</si>
  <si>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</si>
  <si>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</si>
  <si>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</si>
  <si>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</si>
  <si>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</si>
  <si>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</si>
  <si>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</si>
  <si>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</si>
  <si>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</si>
  <si>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</si>
  <si>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</si>
  <si>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</si>
  <si>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</si>
  <si>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</si>
  <si>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</si>
  <si>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</si>
  <si>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</si>
  <si>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</si>
  <si>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</si>
  <si>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</si>
  <si>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</si>
  <si>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</si>
  <si>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</si>
  <si>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</si>
  <si>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</si>
  <si>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</si>
  <si>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</si>
  <si>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</si>
  <si>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</si>
  <si>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</si>
  <si>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</si>
  <si>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</si>
  <si>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</si>
  <si>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</si>
  <si>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</si>
  <si>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</si>
  <si>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</si>
  <si>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</si>
  <si>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</si>
  <si>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</si>
  <si>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</si>
  <si>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</si>
  <si>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</si>
  <si>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</si>
  <si>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</si>
  <si>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</si>
  <si>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</si>
  <si>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</si>
  <si>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</si>
  <si>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</si>
  <si>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</si>
  <si>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</si>
  <si>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</si>
  <si>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</si>
  <si>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</si>
  <si>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</si>
  <si>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</si>
  <si>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</si>
  <si>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</si>
  <si>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</si>
  <si>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</si>
  <si>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</si>
  <si>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</si>
  <si>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</si>
  <si>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</si>
  <si>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</si>
  <si>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</si>
  <si>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</si>
  <si>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</si>
  <si>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</si>
  <si>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</si>
  <si>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</si>
  <si>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</si>
  <si>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</si>
  <si>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</si>
  <si>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</si>
  <si>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</si>
  <si>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</si>
  <si>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</si>
  <si>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</si>
  <si>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</si>
  <si>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</si>
  <si>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</si>
  <si>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</si>
  <si>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</si>
  <si>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</si>
  <si>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</si>
  <si>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</si>
  <si>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</si>
  <si>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</si>
  <si>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</si>
  <si>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</si>
  <si>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</si>
  <si>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</si>
  <si>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</si>
  <si>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</si>
  <si>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</si>
  <si>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</si>
  <si>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</si>
  <si>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</si>
  <si>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</si>
  <si>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</si>
  <si>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</si>
  <si>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</si>
  <si>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</si>
  <si>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</si>
  <si>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</si>
  <si>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</si>
  <si>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</si>
  <si>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</si>
  <si>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</si>
  <si>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③管渠改善率は0％となっている。平成7年度に供用開始しており耐用年数は十分にあるため、応急的な修繕もほとんど発生していない状況にある。</t>
    <phoneticPr fontId="4"/>
  </si>
  <si>
    <t>経費回収率もほぼ100％に近づき、他の自治体の農業集落排水と比しても経営状況は悪くはないが、
当該事業は、200人規模と事業規模が小さいため、小規模な修繕工事であっても、実施するか否かで大きな影響が出ることが想定されるため、維持管理については、公共下水道の老朽化対策を行う際に合わせて、同様の手法で計画化することが望ましく、平成30年度から、計画策定に着手している。
また、経営成績や財政状態などの経営状況を的確に把握する必要があることから、2020年度（平成32年度）より公共下水道事業とあわせて、公営企業法を適用し、2020年度（平成32年度）までに経営戦略の策定を予定している。</t>
    <rPh sb="47" eb="49">
      <t>トウガイ</t>
    </rPh>
    <rPh sb="49" eb="51">
      <t>ジギョウ</t>
    </rPh>
    <rPh sb="71" eb="74">
      <t>ショウキボ</t>
    </rPh>
    <rPh sb="75" eb="77">
      <t>シュウゼン</t>
    </rPh>
    <rPh sb="77" eb="79">
      <t>コウジ</t>
    </rPh>
    <rPh sb="85" eb="87">
      <t>ジッシ</t>
    </rPh>
    <rPh sb="90" eb="91">
      <t>イナ</t>
    </rPh>
    <rPh sb="112" eb="114">
      <t>イジ</t>
    </rPh>
    <rPh sb="114" eb="116">
      <t>カンリ</t>
    </rPh>
    <rPh sb="162" eb="164">
      <t>ヘイセイ</t>
    </rPh>
    <rPh sb="166" eb="168">
      <t>ネンド</t>
    </rPh>
    <rPh sb="171" eb="173">
      <t>ケイカク</t>
    </rPh>
    <rPh sb="173" eb="175">
      <t>サクテイ</t>
    </rPh>
    <rPh sb="176" eb="178">
      <t>チャクシュ</t>
    </rPh>
    <rPh sb="225" eb="227">
      <t>ネンド</t>
    </rPh>
    <rPh sb="264" eb="266">
      <t>ネンド</t>
    </rPh>
    <rPh sb="267" eb="269">
      <t>ヘイセイ</t>
    </rPh>
    <rPh sb="271" eb="273">
      <t>ネンド</t>
    </rPh>
    <rPh sb="277" eb="279">
      <t>ケイエイ</t>
    </rPh>
    <rPh sb="279" eb="281">
      <t>センリャク</t>
    </rPh>
    <rPh sb="282" eb="284">
      <t>サクテイ</t>
    </rPh>
    <rPh sb="285" eb="287">
      <t>ヨテイ</t>
    </rPh>
    <phoneticPr fontId="15"/>
  </si>
  <si>
    <t>①収益的収支比率については、起債償還費がなく維持管理費を収益で賄えている状況にある。平成28年度から平成29年度にかけては、処理場の水質悪化により、清掃が必要となったため、汚泥処分費が例年と比較して増大したことから、収支比率が減少している。
⑤経費回収率及び⑥汚水処理原価については、処理場の水質悪化により、清掃が必要となったため、汚泥処分費が例年と比較して増大したことにより、処理場の維持管理費が増大したため、経費回収率が減少し、前年度から⑤については減少、⑥については増加した。次年度には回復する見込みである。
⑦施設利用率については新規接続者の増加により、やや上昇した。類似団体平均程度の施設利用率があり、今後も供用開始地区の拡大も予定がないため妥当なところと考えられる。
⑧水洗化率については、ほぼ100％を維持している。
今後、事業規模を拡大する予定はないため、引き続き、維持管理を主とする安定した経営を行う必要がある。</t>
    <rPh sb="42" eb="44">
      <t>ヘイセイ</t>
    </rPh>
    <rPh sb="46" eb="48">
      <t>ネンド</t>
    </rPh>
    <rPh sb="50" eb="52">
      <t>ヘイセイ</t>
    </rPh>
    <rPh sb="54" eb="56">
      <t>ネンド</t>
    </rPh>
    <rPh sb="62" eb="64">
      <t>ショリ</t>
    </rPh>
    <rPh sb="64" eb="65">
      <t>ジョウ</t>
    </rPh>
    <rPh sb="66" eb="68">
      <t>スイシツ</t>
    </rPh>
    <rPh sb="68" eb="70">
      <t>アッカ</t>
    </rPh>
    <rPh sb="74" eb="76">
      <t>セイソウ</t>
    </rPh>
    <rPh sb="77" eb="79">
      <t>ヒツヨウ</t>
    </rPh>
    <rPh sb="86" eb="88">
      <t>オデイ</t>
    </rPh>
    <rPh sb="88" eb="90">
      <t>ショブン</t>
    </rPh>
    <rPh sb="90" eb="91">
      <t>ヒ</t>
    </rPh>
    <rPh sb="92" eb="94">
      <t>レイネン</t>
    </rPh>
    <rPh sb="95" eb="97">
      <t>ヒカク</t>
    </rPh>
    <rPh sb="99" eb="100">
      <t>ゾウ</t>
    </rPh>
    <rPh sb="100" eb="101">
      <t>ダイ</t>
    </rPh>
    <rPh sb="108" eb="110">
      <t>シュウシ</t>
    </rPh>
    <rPh sb="110" eb="112">
      <t>ヒリツ</t>
    </rPh>
    <rPh sb="113" eb="115">
      <t>ゲンショウ</t>
    </rPh>
    <rPh sb="127" eb="128">
      <t>オヨ</t>
    </rPh>
    <rPh sb="130" eb="132">
      <t>オスイ</t>
    </rPh>
    <rPh sb="132" eb="134">
      <t>ショリ</t>
    </rPh>
    <rPh sb="134" eb="136">
      <t>ゲンカ</t>
    </rPh>
    <rPh sb="216" eb="219">
      <t>ゼンネンド</t>
    </rPh>
    <rPh sb="227" eb="229">
      <t>ゲンショウ</t>
    </rPh>
    <rPh sb="236" eb="238">
      <t>ゾウカ</t>
    </rPh>
    <rPh sb="269" eb="271">
      <t>シンキ</t>
    </rPh>
    <rPh sb="271" eb="273">
      <t>セツゾク</t>
    </rPh>
    <rPh sb="273" eb="274">
      <t>シャ</t>
    </rPh>
    <rPh sb="275" eb="277">
      <t>ゾウカ</t>
    </rPh>
    <rPh sb="283" eb="285">
      <t>ジョウショウ</t>
    </rPh>
    <rPh sb="386" eb="387">
      <t>ヒ</t>
    </rPh>
    <rPh sb="388" eb="389">
      <t>ツヅ</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</si>
</sst>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24-4BA4-B55F-D5F86E1B5F0B}"/>
            </c:ext>
          </c:extLst>
        </c:ser>
        <c:dLbls>
          <c:showLegendKey val="0"/>
          <c:showVal val="0"/>
          <c:showCatName val="0"/>
          <c:showSerName val="0"/>
          <c:showPercent val="0"/>
          <c:showBubbleSize val="0"/>
        </c:dLbls>
        <c:gapWidth val="150"/>
        <c:axId val="150871424"/>
        <c:axId val="15087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324-4BA4-B55F-D5F86E1B5F0B}"/>
            </c:ext>
          </c:extLst>
        </c:ser>
        <c:dLbls>
          <c:showLegendKey val="0"/>
          <c:showVal val="0"/>
          <c:showCatName val="0"/>
          <c:showSerName val="0"/>
          <c:showPercent val="0"/>
          <c:showBubbleSize val="0"/>
        </c:dLbls>
        <c:marker val="1"/>
        <c:smooth val="0"/>
        <c:axId val="150871424"/>
        <c:axId val="150877696"/>
      </c:lineChart>
      <c:dateAx>
        <c:axId val="150871424"/>
        <c:scaling>
          <c:orientation val="minMax"/>
        </c:scaling>
        <c:delete val="1"/>
        <c:axPos val="b"/>
        <c:numFmt formatCode="ge" sourceLinked="1"/>
        <c:majorTickMark val="none"/>
        <c:minorTickMark val="none"/>
        <c:tickLblPos val="none"/>
        <c:crossAx val="150877696"/>
        <c:crosses val="autoZero"/>
        <c:auto val="1"/>
        <c:lblOffset val="100"/>
        <c:baseTimeUnit val="years"/>
      </c:dateAx>
      <c:valAx>
        <c:axId val="1508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69.290000000000006</c:v>
                </c:pt>
                <c:pt idx="1">
                  <c:v>69.290000000000006</c:v>
                </c:pt>
                <c:pt idx="2">
                  <c:v>55.91</c:v>
                </c:pt>
                <c:pt idx="3">
                  <c:v>59.06</c:v>
                </c:pt>
                <c:pt idx="4">
                  <c:v>62.99</c:v>
                </c:pt>
              </c:numCache>
            </c:numRef>
          </c:val>
          <c:extLst xmlns:c16r2="http://schemas.microsoft.com/office/drawing/2015/06/chart">
            <c:ext xmlns:c16="http://schemas.microsoft.com/office/drawing/2014/chart" uri="{C3380CC4-5D6E-409C-BE32-E72D297353CC}">
              <c16:uniqueId val="{00000000-AB5E-4C3A-B35B-BF2CBD531687}"/>
            </c:ext>
          </c:extLst>
        </c:ser>
        <c:dLbls>
          <c:showLegendKey val="0"/>
          <c:showVal val="0"/>
          <c:showCatName val="0"/>
          <c:showSerName val="0"/>
          <c:showPercent val="0"/>
          <c:showBubbleSize val="0"/>
        </c:dLbls>
        <c:gapWidth val="150"/>
        <c:axId val="159587712"/>
        <c:axId val="1596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B5E-4C3A-B35B-BF2CBD531687}"/>
            </c:ext>
          </c:extLst>
        </c:ser>
        <c:dLbls>
          <c:showLegendKey val="0"/>
          <c:showVal val="0"/>
          <c:showCatName val="0"/>
          <c:showSerName val="0"/>
          <c:showPercent val="0"/>
          <c:showBubbleSize val="0"/>
        </c:dLbls>
        <c:marker val="1"/>
        <c:smooth val="0"/>
        <c:axId val="159587712"/>
        <c:axId val="159639040"/>
      </c:lineChart>
      <c:dateAx>
        <c:axId val="159587712"/>
        <c:scaling>
          <c:orientation val="minMax"/>
        </c:scaling>
        <c:delete val="1"/>
        <c:axPos val="b"/>
        <c:numFmt formatCode="ge" sourceLinked="1"/>
        <c:majorTickMark val="none"/>
        <c:minorTickMark val="none"/>
        <c:tickLblPos val="none"/>
        <c:crossAx val="159639040"/>
        <c:crosses val="autoZero"/>
        <c:auto val="1"/>
        <c:lblOffset val="100"/>
        <c:baseTimeUnit val="years"/>
      </c:dateAx>
      <c:valAx>
        <c:axId val="1596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357-40C3-9F9B-F8146CA68BE9}"/>
            </c:ext>
          </c:extLst>
        </c:ser>
        <c:dLbls>
          <c:showLegendKey val="0"/>
          <c:showVal val="0"/>
          <c:showCatName val="0"/>
          <c:showSerName val="0"/>
          <c:showPercent val="0"/>
          <c:showBubbleSize val="0"/>
        </c:dLbls>
        <c:gapWidth val="150"/>
        <c:axId val="160718848"/>
        <c:axId val="16072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357-40C3-9F9B-F8146CA68BE9}"/>
            </c:ext>
          </c:extLst>
        </c:ser>
        <c:dLbls>
          <c:showLegendKey val="0"/>
          <c:showVal val="0"/>
          <c:showCatName val="0"/>
          <c:showSerName val="0"/>
          <c:showPercent val="0"/>
          <c:showBubbleSize val="0"/>
        </c:dLbls>
        <c:marker val="1"/>
        <c:smooth val="0"/>
        <c:axId val="160718848"/>
        <c:axId val="160720768"/>
      </c:lineChart>
      <c:dateAx>
        <c:axId val="160718848"/>
        <c:scaling>
          <c:orientation val="minMax"/>
        </c:scaling>
        <c:delete val="1"/>
        <c:axPos val="b"/>
        <c:numFmt formatCode="ge" sourceLinked="1"/>
        <c:majorTickMark val="none"/>
        <c:minorTickMark val="none"/>
        <c:tickLblPos val="none"/>
        <c:crossAx val="160720768"/>
        <c:crosses val="autoZero"/>
        <c:auto val="1"/>
        <c:lblOffset val="100"/>
        <c:baseTimeUnit val="years"/>
      </c:dateAx>
      <c:valAx>
        <c:axId val="1607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129.30000000000001</c:v>
                </c:pt>
                <c:pt idx="4">
                  <c:v>100</c:v>
                </c:pt>
              </c:numCache>
            </c:numRef>
          </c:val>
          <c:extLst xmlns:c16r2="http://schemas.microsoft.com/office/drawing/2015/06/chart">
            <c:ext xmlns:c16="http://schemas.microsoft.com/office/drawing/2014/chart" uri="{C3380CC4-5D6E-409C-BE32-E72D297353CC}">
              <c16:uniqueId val="{00000000-2CFF-4616-A20F-8211334ADB0C}"/>
            </c:ext>
          </c:extLst>
        </c:ser>
        <c:dLbls>
          <c:showLegendKey val="0"/>
          <c:showVal val="0"/>
          <c:showCatName val="0"/>
          <c:showSerName val="0"/>
          <c:showPercent val="0"/>
          <c:showBubbleSize val="0"/>
        </c:dLbls>
        <c:gapWidth val="150"/>
        <c:axId val="150925312"/>
        <c:axId val="1509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FF-4616-A20F-8211334ADB0C}"/>
            </c:ext>
          </c:extLst>
        </c:ser>
        <c:dLbls>
          <c:showLegendKey val="0"/>
          <c:showVal val="0"/>
          <c:showCatName val="0"/>
          <c:showSerName val="0"/>
          <c:showPercent val="0"/>
          <c:showBubbleSize val="0"/>
        </c:dLbls>
        <c:marker val="1"/>
        <c:smooth val="0"/>
        <c:axId val="150925312"/>
        <c:axId val="150927232"/>
      </c:lineChart>
      <c:dateAx>
        <c:axId val="150925312"/>
        <c:scaling>
          <c:orientation val="minMax"/>
        </c:scaling>
        <c:delete val="1"/>
        <c:axPos val="b"/>
        <c:numFmt formatCode="ge" sourceLinked="1"/>
        <c:majorTickMark val="none"/>
        <c:minorTickMark val="none"/>
        <c:tickLblPos val="none"/>
        <c:crossAx val="150927232"/>
        <c:crosses val="autoZero"/>
        <c:auto val="1"/>
        <c:lblOffset val="100"/>
        <c:baseTimeUnit val="years"/>
      </c:dateAx>
      <c:valAx>
        <c:axId val="1509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4F-4860-8EF2-2F103D373FCB}"/>
            </c:ext>
          </c:extLst>
        </c:ser>
        <c:dLbls>
          <c:showLegendKey val="0"/>
          <c:showVal val="0"/>
          <c:showCatName val="0"/>
          <c:showSerName val="0"/>
          <c:showPercent val="0"/>
          <c:showBubbleSize val="0"/>
        </c:dLbls>
        <c:gapWidth val="150"/>
        <c:axId val="152387968"/>
        <c:axId val="1523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4F-4860-8EF2-2F103D373FCB}"/>
            </c:ext>
          </c:extLst>
        </c:ser>
        <c:dLbls>
          <c:showLegendKey val="0"/>
          <c:showVal val="0"/>
          <c:showCatName val="0"/>
          <c:showSerName val="0"/>
          <c:showPercent val="0"/>
          <c:showBubbleSize val="0"/>
        </c:dLbls>
        <c:marker val="1"/>
        <c:smooth val="0"/>
        <c:axId val="152387968"/>
        <c:axId val="152389888"/>
      </c:lineChart>
      <c:dateAx>
        <c:axId val="152387968"/>
        <c:scaling>
          <c:orientation val="minMax"/>
        </c:scaling>
        <c:delete val="1"/>
        <c:axPos val="b"/>
        <c:numFmt formatCode="ge" sourceLinked="1"/>
        <c:majorTickMark val="none"/>
        <c:minorTickMark val="none"/>
        <c:tickLblPos val="none"/>
        <c:crossAx val="152389888"/>
        <c:crosses val="autoZero"/>
        <c:auto val="1"/>
        <c:lblOffset val="100"/>
        <c:baseTimeUnit val="years"/>
      </c:dateAx>
      <c:valAx>
        <c:axId val="1523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5D-44E0-B92D-0ED806ACDB4A}"/>
            </c:ext>
          </c:extLst>
        </c:ser>
        <c:dLbls>
          <c:showLegendKey val="0"/>
          <c:showVal val="0"/>
          <c:showCatName val="0"/>
          <c:showSerName val="0"/>
          <c:showPercent val="0"/>
          <c:showBubbleSize val="0"/>
        </c:dLbls>
        <c:gapWidth val="150"/>
        <c:axId val="152417024"/>
        <c:axId val="152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5D-44E0-B92D-0ED806ACDB4A}"/>
            </c:ext>
          </c:extLst>
        </c:ser>
        <c:dLbls>
          <c:showLegendKey val="0"/>
          <c:showVal val="0"/>
          <c:showCatName val="0"/>
          <c:showSerName val="0"/>
          <c:showPercent val="0"/>
          <c:showBubbleSize val="0"/>
        </c:dLbls>
        <c:marker val="1"/>
        <c:smooth val="0"/>
        <c:axId val="152417024"/>
        <c:axId val="152418944"/>
      </c:lineChart>
      <c:dateAx>
        <c:axId val="152417024"/>
        <c:scaling>
          <c:orientation val="minMax"/>
        </c:scaling>
        <c:delete val="1"/>
        <c:axPos val="b"/>
        <c:numFmt formatCode="ge" sourceLinked="1"/>
        <c:majorTickMark val="none"/>
        <c:minorTickMark val="none"/>
        <c:tickLblPos val="none"/>
        <c:crossAx val="152418944"/>
        <c:crosses val="autoZero"/>
        <c:auto val="1"/>
        <c:lblOffset val="100"/>
        <c:baseTimeUnit val="years"/>
      </c:dateAx>
      <c:valAx>
        <c:axId val="1524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0B-441F-943E-E62FDD599B0A}"/>
            </c:ext>
          </c:extLst>
        </c:ser>
        <c:dLbls>
          <c:showLegendKey val="0"/>
          <c:showVal val="0"/>
          <c:showCatName val="0"/>
          <c:showSerName val="0"/>
          <c:showPercent val="0"/>
          <c:showBubbleSize val="0"/>
        </c:dLbls>
        <c:gapWidth val="150"/>
        <c:axId val="159337472"/>
        <c:axId val="1593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0B-441F-943E-E62FDD599B0A}"/>
            </c:ext>
          </c:extLst>
        </c:ser>
        <c:dLbls>
          <c:showLegendKey val="0"/>
          <c:showVal val="0"/>
          <c:showCatName val="0"/>
          <c:showSerName val="0"/>
          <c:showPercent val="0"/>
          <c:showBubbleSize val="0"/>
        </c:dLbls>
        <c:marker val="1"/>
        <c:smooth val="0"/>
        <c:axId val="159337472"/>
        <c:axId val="159343744"/>
      </c:lineChart>
      <c:dateAx>
        <c:axId val="159337472"/>
        <c:scaling>
          <c:orientation val="minMax"/>
        </c:scaling>
        <c:delete val="1"/>
        <c:axPos val="b"/>
        <c:numFmt formatCode="ge" sourceLinked="1"/>
        <c:majorTickMark val="none"/>
        <c:minorTickMark val="none"/>
        <c:tickLblPos val="none"/>
        <c:crossAx val="159343744"/>
        <c:crosses val="autoZero"/>
        <c:auto val="1"/>
        <c:lblOffset val="100"/>
        <c:baseTimeUnit val="years"/>
      </c:dateAx>
      <c:valAx>
        <c:axId val="1593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36-4940-8040-386CC31BE209}"/>
            </c:ext>
          </c:extLst>
        </c:ser>
        <c:dLbls>
          <c:showLegendKey val="0"/>
          <c:showVal val="0"/>
          <c:showCatName val="0"/>
          <c:showSerName val="0"/>
          <c:showPercent val="0"/>
          <c:showBubbleSize val="0"/>
        </c:dLbls>
        <c:gapWidth val="150"/>
        <c:axId val="159399936"/>
        <c:axId val="1594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36-4940-8040-386CC31BE209}"/>
            </c:ext>
          </c:extLst>
        </c:ser>
        <c:dLbls>
          <c:showLegendKey val="0"/>
          <c:showVal val="0"/>
          <c:showCatName val="0"/>
          <c:showSerName val="0"/>
          <c:showPercent val="0"/>
          <c:showBubbleSize val="0"/>
        </c:dLbls>
        <c:marker val="1"/>
        <c:smooth val="0"/>
        <c:axId val="159399936"/>
        <c:axId val="159401856"/>
      </c:lineChart>
      <c:dateAx>
        <c:axId val="159399936"/>
        <c:scaling>
          <c:orientation val="minMax"/>
        </c:scaling>
        <c:delete val="1"/>
        <c:axPos val="b"/>
        <c:numFmt formatCode="ge" sourceLinked="1"/>
        <c:majorTickMark val="none"/>
        <c:minorTickMark val="none"/>
        <c:tickLblPos val="none"/>
        <c:crossAx val="159401856"/>
        <c:crosses val="autoZero"/>
        <c:auto val="1"/>
        <c:lblOffset val="100"/>
        <c:baseTimeUnit val="years"/>
      </c:dateAx>
      <c:valAx>
        <c:axId val="1594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EE-4566-A286-C8CAE7F3A2C1}"/>
            </c:ext>
          </c:extLst>
        </c:ser>
        <c:dLbls>
          <c:showLegendKey val="0"/>
          <c:showVal val="0"/>
          <c:showCatName val="0"/>
          <c:showSerName val="0"/>
          <c:showPercent val="0"/>
          <c:showBubbleSize val="0"/>
        </c:dLbls>
        <c:gapWidth val="150"/>
        <c:axId val="159433088"/>
        <c:axId val="1594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2EE-4566-A286-C8CAE7F3A2C1}"/>
            </c:ext>
          </c:extLst>
        </c:ser>
        <c:dLbls>
          <c:showLegendKey val="0"/>
          <c:showVal val="0"/>
          <c:showCatName val="0"/>
          <c:showSerName val="0"/>
          <c:showPercent val="0"/>
          <c:showBubbleSize val="0"/>
        </c:dLbls>
        <c:marker val="1"/>
        <c:smooth val="0"/>
        <c:axId val="159433088"/>
        <c:axId val="159435008"/>
      </c:lineChart>
      <c:dateAx>
        <c:axId val="159433088"/>
        <c:scaling>
          <c:orientation val="minMax"/>
        </c:scaling>
        <c:delete val="1"/>
        <c:axPos val="b"/>
        <c:numFmt formatCode="ge" sourceLinked="1"/>
        <c:majorTickMark val="none"/>
        <c:minorTickMark val="none"/>
        <c:tickLblPos val="none"/>
        <c:crossAx val="159435008"/>
        <c:crosses val="autoZero"/>
        <c:auto val="1"/>
        <c:lblOffset val="100"/>
        <c:baseTimeUnit val="years"/>
      </c:dateAx>
      <c:valAx>
        <c:axId val="159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50.68</c:v>
                </c:pt>
                <c:pt idx="1">
                  <c:v>93.52</c:v>
                </c:pt>
                <c:pt idx="2">
                  <c:v>99.46</c:v>
                </c:pt>
                <c:pt idx="3">
                  <c:v>129.1</c:v>
                </c:pt>
                <c:pt idx="4">
                  <c:v>84.59</c:v>
                </c:pt>
              </c:numCache>
            </c:numRef>
          </c:val>
          <c:extLst xmlns:c16r2="http://schemas.microsoft.com/office/drawing/2015/06/chart">
            <c:ext xmlns:c16="http://schemas.microsoft.com/office/drawing/2014/chart" uri="{C3380CC4-5D6E-409C-BE32-E72D297353CC}">
              <c16:uniqueId val="{00000000-BE43-4C26-A2D3-FD37E91E384A}"/>
            </c:ext>
          </c:extLst>
        </c:ser>
        <c:dLbls>
          <c:showLegendKey val="0"/>
          <c:showVal val="0"/>
          <c:showCatName val="0"/>
          <c:showSerName val="0"/>
          <c:showPercent val="0"/>
          <c:showBubbleSize val="0"/>
        </c:dLbls>
        <c:gapWidth val="150"/>
        <c:axId val="159466240"/>
        <c:axId val="1594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E43-4C26-A2D3-FD37E91E384A}"/>
            </c:ext>
          </c:extLst>
        </c:ser>
        <c:dLbls>
          <c:showLegendKey val="0"/>
          <c:showVal val="0"/>
          <c:showCatName val="0"/>
          <c:showSerName val="0"/>
          <c:showPercent val="0"/>
          <c:showBubbleSize val="0"/>
        </c:dLbls>
        <c:marker val="1"/>
        <c:smooth val="0"/>
        <c:axId val="159466240"/>
        <c:axId val="159468160"/>
      </c:lineChart>
      <c:dateAx>
        <c:axId val="159466240"/>
        <c:scaling>
          <c:orientation val="minMax"/>
        </c:scaling>
        <c:delete val="1"/>
        <c:axPos val="b"/>
        <c:numFmt formatCode="ge" sourceLinked="1"/>
        <c:majorTickMark val="none"/>
        <c:minorTickMark val="none"/>
        <c:tickLblPos val="none"/>
        <c:crossAx val="159468160"/>
        <c:crosses val="autoZero"/>
        <c:auto val="1"/>
        <c:lblOffset val="100"/>
        <c:baseTimeUnit val="years"/>
      </c:dateAx>
      <c:valAx>
        <c:axId val="1594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216.8</c:v>
                </c:pt>
                <c:pt idx="1">
                  <c:v>136.99</c:v>
                </c:pt>
                <c:pt idx="2">
                  <c:v>133.31</c:v>
                </c:pt>
                <c:pt idx="3">
                  <c:v>102.82</c:v>
                </c:pt>
                <c:pt idx="4">
                  <c:v>155.28</c:v>
                </c:pt>
              </c:numCache>
            </c:numRef>
          </c:val>
          <c:extLst xmlns:c16r2="http://schemas.microsoft.com/office/drawing/2015/06/chart">
            <c:ext xmlns:c16="http://schemas.microsoft.com/office/drawing/2014/chart" uri="{C3380CC4-5D6E-409C-BE32-E72D297353CC}">
              <c16:uniqueId val="{00000000-BCC4-47A5-BBA2-1F39A0334418}"/>
            </c:ext>
          </c:extLst>
        </c:ser>
        <c:dLbls>
          <c:showLegendKey val="0"/>
          <c:showVal val="0"/>
          <c:showCatName val="0"/>
          <c:showSerName val="0"/>
          <c:showPercent val="0"/>
          <c:showBubbleSize val="0"/>
        </c:dLbls>
        <c:gapWidth val="150"/>
        <c:axId val="159503488"/>
        <c:axId val="1595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CC4-47A5-BBA2-1F39A0334418}"/>
            </c:ext>
          </c:extLst>
        </c:ser>
        <c:dLbls>
          <c:showLegendKey val="0"/>
          <c:showVal val="0"/>
          <c:showCatName val="0"/>
          <c:showSerName val="0"/>
          <c:showPercent val="0"/>
          <c:showBubbleSize val="0"/>
        </c:dLbls>
        <c:marker val="1"/>
        <c:smooth val="0"/>
        <c:axId val="159503488"/>
        <c:axId val="159505408"/>
      </c:lineChart>
      <c:dateAx>
        <c:axId val="159503488"/>
        <c:scaling>
          <c:orientation val="minMax"/>
        </c:scaling>
        <c:delete val="1"/>
        <c:axPos val="b"/>
        <c:numFmt formatCode="ge" sourceLinked="1"/>
        <c:majorTickMark val="none"/>
        <c:minorTickMark val="none"/>
        <c:tickLblPos val="none"/>
        <c:crossAx val="159505408"/>
        <c:crosses val="autoZero"/>
        <c:auto val="1"/>
        <c:lblOffset val="100"/>
        <c:baseTimeUnit val="years"/>
      </c:dateAx>
      <c:valAx>
        <c:axId val="1595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愛知県　日進市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89850</v>
      </c>
      <c r="AM8" s="72"/>
      <c r="AN8" s="72"/>
      <c r="AO8" s="72"/>
      <c r="AP8" s="72"/>
      <c r="AQ8" s="72"/>
      <c r="AR8" s="72"/>
      <c r="AS8" s="72"/>
      <c r="AT8" s="71">
        <f>データ!T6</f>
        <v>34.909999999999997</v>
      </c>
      <c r="AU8" s="71"/>
      <c r="AV8" s="71"/>
      <c r="AW8" s="71"/>
      <c r="AX8" s="71"/>
      <c r="AY8" s="71"/>
      <c r="AZ8" s="71"/>
      <c r="BA8" s="71"/>
      <c r="BB8" s="71">
        <f>データ!U6</f>
        <v>2573.7600000000002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0.23</v>
      </c>
      <c r="Q10" s="71"/>
      <c r="R10" s="71"/>
      <c r="S10" s="71"/>
      <c r="T10" s="71"/>
      <c r="U10" s="71"/>
      <c r="V10" s="71"/>
      <c r="W10" s="71">
        <f>データ!Q6</f>
        <v>79.3</v>
      </c>
      <c r="X10" s="71"/>
      <c r="Y10" s="71"/>
      <c r="Z10" s="71"/>
      <c r="AA10" s="71"/>
      <c r="AB10" s="71"/>
      <c r="AC10" s="71"/>
      <c r="AD10" s="72">
        <f>データ!R6</f>
        <v>2052</v>
      </c>
      <c r="AE10" s="72"/>
      <c r="AF10" s="72"/>
      <c r="AG10" s="72"/>
      <c r="AH10" s="72"/>
      <c r="AI10" s="72"/>
      <c r="AJ10" s="72"/>
      <c r="AK10" s="2"/>
      <c r="AL10" s="72">
        <f>データ!V6</f>
        <v>207</v>
      </c>
      <c r="AM10" s="72"/>
      <c r="AN10" s="72"/>
      <c r="AO10" s="72"/>
      <c r="AP10" s="72"/>
      <c r="AQ10" s="72"/>
      <c r="AR10" s="72"/>
      <c r="AS10" s="72"/>
      <c r="AT10" s="71">
        <f>データ!W6</f>
        <v>0.08</v>
      </c>
      <c r="AU10" s="71"/>
      <c r="AV10" s="71"/>
      <c r="AW10" s="71"/>
      <c r="AX10" s="71"/>
      <c r="AY10" s="71"/>
      <c r="AZ10" s="71"/>
      <c r="BA10" s="71"/>
      <c r="BB10" s="71">
        <f>データ!X6</f>
        <v>2587.5</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uon3TAoIhvXSbXrYCWH+qiSDaqgNdYM3xo1CAYMBsESoSatUIjs+Pv3CLGQaDb7O6HKrRJjRqNhoNKk5/1gsdg==" saltValue="H5RUScABlOh5p3XWOKAW3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232301</v>
      </c>
      <c r="D6" s="32">
        <f t="shared" si="3"/>
        <v>47</v>
      </c>
      <c r="E6" s="32">
        <f t="shared" si="3"/>
        <v>17</v>
      </c>
      <c r="F6" s="32">
        <f t="shared" si="3"/>
        <v>5</v>
      </c>
      <c r="G6" s="32">
        <f t="shared" si="3"/>
        <v>0</v>
      </c>
      <c r="H6" s="32" t="str">
        <f t="shared" si="3"/>
        <v>愛知県　日進市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0.23</v>
      </c>
      <c r="Q6" s="33">
        <f t="shared" si="3"/>
        <v>79.3</v>
      </c>
      <c r="R6" s="33">
        <f t="shared" si="3"/>
        <v>2052</v>
      </c>
      <c r="S6" s="33">
        <f t="shared" si="3"/>
        <v>89850</v>
      </c>
      <c r="T6" s="33">
        <f t="shared" si="3"/>
        <v>34.909999999999997</v>
      </c>
      <c r="U6" s="33">
        <f t="shared" si="3"/>
        <v>2573.7600000000002</v>
      </c>
      <c r="V6" s="33">
        <f t="shared" si="3"/>
        <v>207</v>
      </c>
      <c r="W6" s="33">
        <f t="shared" si="3"/>
        <v>0.08</v>
      </c>
      <c r="X6" s="33">
        <f t="shared" si="3"/>
        <v>2587.5</v>
      </c>
      <c r="Y6" s="34">
        <f>IF(Y7="",NA(),Y7)</f>
        <v>100</v>
      </c>
      <c r="Z6" s="34">
        <f t="shared" ref="Z6:AH6" si="4">IF(Z7="",NA(),Z7)</f>
        <v>100</v>
      </c>
      <c r="AA6" s="34">
        <f t="shared" si="4"/>
        <v>100</v>
      </c>
      <c r="AB6" s="34">
        <f t="shared" si="4"/>
        <v>129.30000000000001</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50.68</v>
      </c>
      <c r="BR6" s="34">
        <f t="shared" ref="BR6:BZ6" si="8">IF(BR7="",NA(),BR7)</f>
        <v>93.52</v>
      </c>
      <c r="BS6" s="34">
        <f t="shared" si="8"/>
        <v>99.46</v>
      </c>
      <c r="BT6" s="34">
        <f t="shared" si="8"/>
        <v>129.1</v>
      </c>
      <c r="BU6" s="34">
        <f t="shared" si="8"/>
        <v>84.59</v>
      </c>
      <c r="BV6" s="34">
        <f t="shared" si="8"/>
        <v>50.9</v>
      </c>
      <c r="BW6" s="34">
        <f t="shared" si="8"/>
        <v>50.82</v>
      </c>
      <c r="BX6" s="34">
        <f t="shared" si="8"/>
        <v>52.19</v>
      </c>
      <c r="BY6" s="34">
        <f t="shared" si="8"/>
        <v>55.32</v>
      </c>
      <c r="BZ6" s="34">
        <f t="shared" si="8"/>
        <v>59.8</v>
      </c>
      <c r="CA6" s="33" t="str">
        <f>IF(CA7="","",IF(CA7="-","【-】","【"&amp;SUBSTITUTE(TEXT(CA7,"#,##0.00"),"-","△")&amp;"】"))</f>
        <v>【60.64】</v>
      </c>
      <c r="CB6" s="34">
        <f>IF(CB7="",NA(),CB7)</f>
        <v>216.8</v>
      </c>
      <c r="CC6" s="34">
        <f t="shared" ref="CC6:CK6" si="9">IF(CC7="",NA(),CC7)</f>
        <v>136.99</v>
      </c>
      <c r="CD6" s="34">
        <f t="shared" si="9"/>
        <v>133.31</v>
      </c>
      <c r="CE6" s="34">
        <f t="shared" si="9"/>
        <v>102.82</v>
      </c>
      <c r="CF6" s="34">
        <f t="shared" si="9"/>
        <v>155.28</v>
      </c>
      <c r="CG6" s="34">
        <f t="shared" si="9"/>
        <v>293.27</v>
      </c>
      <c r="CH6" s="34">
        <f t="shared" si="9"/>
        <v>300.52</v>
      </c>
      <c r="CI6" s="34">
        <f t="shared" si="9"/>
        <v>296.14</v>
      </c>
      <c r="CJ6" s="34">
        <f t="shared" si="9"/>
        <v>283.17</v>
      </c>
      <c r="CK6" s="34">
        <f t="shared" si="9"/>
        <v>263.76</v>
      </c>
      <c r="CL6" s="33" t="str">
        <f>IF(CL7="","",IF(CL7="-","【-】","【"&amp;SUBSTITUTE(TEXT(CL7,"#,##0.00"),"-","△")&amp;"】"))</f>
        <v>【255.52】</v>
      </c>
      <c r="CM6" s="34">
        <f>IF(CM7="",NA(),CM7)</f>
        <v>69.290000000000006</v>
      </c>
      <c r="CN6" s="34">
        <f t="shared" ref="CN6:CV6" si="10">IF(CN7="",NA(),CN7)</f>
        <v>69.290000000000006</v>
      </c>
      <c r="CO6" s="34">
        <f t="shared" si="10"/>
        <v>55.91</v>
      </c>
      <c r="CP6" s="34">
        <f t="shared" si="10"/>
        <v>59.06</v>
      </c>
      <c r="CQ6" s="34">
        <f t="shared" si="10"/>
        <v>62.99</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232301</v>
      </c>
      <c r="D7" s="36">
        <v>47</v>
      </c>
      <c r="E7" s="36">
        <v>17</v>
      </c>
      <c r="F7" s="36">
        <v>5</v>
      </c>
      <c r="G7" s="36">
        <v>0</v>
      </c>
      <c r="H7" s="36" t="s">
        <v>110</v>
      </c>
      <c r="I7" s="36" t="s">
        <v>111</v>
      </c>
      <c r="J7" s="36" t="s">
        <v>112</v>
      </c>
      <c r="K7" s="36" t="s">
        <v>113</v>
      </c>
      <c r="L7" s="36" t="s">
        <v>114</v>
      </c>
      <c r="M7" s="36" t="s">
        <v>115</v>
      </c>
      <c r="N7" s="37" t="s">
        <v>116</v>
      </c>
      <c r="O7" s="37" t="s">
        <v>117</v>
      </c>
      <c r="P7" s="37">
        <v>0.23</v>
      </c>
      <c r="Q7" s="37">
        <v>79.3</v>
      </c>
      <c r="R7" s="37">
        <v>2052</v>
      </c>
      <c r="S7" s="37">
        <v>89850</v>
      </c>
      <c r="T7" s="37">
        <v>34.909999999999997</v>
      </c>
      <c r="U7" s="37">
        <v>2573.7600000000002</v>
      </c>
      <c r="V7" s="37">
        <v>207</v>
      </c>
      <c r="W7" s="37">
        <v>0.08</v>
      </c>
      <c r="X7" s="37">
        <v>2587.5</v>
      </c>
      <c r="Y7" s="37">
        <v>100</v>
      </c>
      <c r="Z7" s="37">
        <v>100</v>
      </c>
      <c r="AA7" s="37">
        <v>100</v>
      </c>
      <c r="AB7" s="37">
        <v>129.30000000000001</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50.68</v>
      </c>
      <c r="BR7" s="37">
        <v>93.52</v>
      </c>
      <c r="BS7" s="37">
        <v>99.46</v>
      </c>
      <c r="BT7" s="37">
        <v>129.1</v>
      </c>
      <c r="BU7" s="37">
        <v>84.59</v>
      </c>
      <c r="BV7" s="37">
        <v>50.9</v>
      </c>
      <c r="BW7" s="37">
        <v>50.82</v>
      </c>
      <c r="BX7" s="37">
        <v>52.19</v>
      </c>
      <c r="BY7" s="37">
        <v>55.32</v>
      </c>
      <c r="BZ7" s="37">
        <v>59.8</v>
      </c>
      <c r="CA7" s="37">
        <v>60.64</v>
      </c>
      <c r="CB7" s="37">
        <v>216.8</v>
      </c>
      <c r="CC7" s="37">
        <v>136.99</v>
      </c>
      <c r="CD7" s="37">
        <v>133.31</v>
      </c>
      <c r="CE7" s="37">
        <v>102.82</v>
      </c>
      <c r="CF7" s="37">
        <v>155.28</v>
      </c>
      <c r="CG7" s="37">
        <v>293.27</v>
      </c>
      <c r="CH7" s="37">
        <v>300.52</v>
      </c>
      <c r="CI7" s="37">
        <v>296.14</v>
      </c>
      <c r="CJ7" s="37">
        <v>283.17</v>
      </c>
      <c r="CK7" s="37">
        <v>263.76</v>
      </c>
      <c r="CL7" s="37">
        <v>255.52</v>
      </c>
      <c r="CM7" s="37">
        <v>69.290000000000006</v>
      </c>
      <c r="CN7" s="37">
        <v>69.290000000000006</v>
      </c>
      <c r="CO7" s="37">
        <v>55.91</v>
      </c>
      <c r="CP7" s="37">
        <v>59.06</v>
      </c>
      <c r="CQ7" s="37">
        <v>62.99</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2019-02-04T09:47:20Z</cp:lastPrinted>
  <dcterms:created xsi:type="dcterms:W3CDTF">2018-12-03T09:26:00Z</dcterms:created>
  <dcterms:modified xsi:type="dcterms:W3CDTF">2019-02-15T11:27:59Z</dcterms:modified>
  <cp:category/>
</cp:coreProperties>
</file>