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gcAGJewbCcuDWStBFjUEoD2xJJEIQ8FexuozPEaP1aKf5SAtwrp+bPT9eZgJ2xh+/hjlwPelMMGOuAE5KJ9NA==" workbookSaltValue="6AlVhi2qQo0hH6mNaU7r7g==" workbookSpinCount="100000" lockStructure="1"/>
  <bookViews>
    <workbookView xWindow="0" yWindow="0" windowWidth="15360" windowHeight="7632"/>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<sst xmlns="http://schemas.openxmlformats.org/spreadsheetml/2006/main" count="240" uniqueCount="126">
  <si>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</si>
  <si>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</si>
  <si>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</si>
  <si>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</si>
  <si>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</si>
  <si>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</si>
  <si>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</si>
  <si>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</si>
  <si>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</si>
  <si>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</si>
  <si>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</si>
  <si>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</si>
  <si>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</si>
  <si>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</si>
  <si>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</si>
  <si>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</si>
  <si>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</si>
  <si>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</si>
  <si>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</si>
  <si>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</si>
  <si>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</si>
  <si>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</si>
  <si>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</si>
  <si>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</si>
  <si>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</si>
  <si>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</si>
  <si>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</si>
  <si>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</si>
  <si>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</si>
  <si>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</si>
  <si>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</si>
  <si>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</si>
  <si>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</si>
  <si>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</si>
  <si>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</si>
  <si>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</si>
  <si>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</si>
  <si>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</si>
  <si>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</si>
  <si>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</si>
  <si>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</si>
  <si>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</si>
  <si>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</si>
  <si>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</si>
  <si>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</si>
  <si>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</si>
  <si>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</si>
  <si>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</si>
  <si>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</si>
  <si>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</si>
  <si>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</si>
  <si>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</si>
  <si>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</si>
  <si>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</si>
  <si>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</si>
  <si>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</si>
  <si>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</si>
  <si>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</si>
  <si>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</si>
  <si>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</si>
  <si>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</si>
  <si>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</si>
  <si>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</si>
  <si>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</si>
  <si>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</si>
  <si>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</si>
  <si>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</si>
  <si>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</si>
  <si>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</si>
  <si>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</si>
  <si>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</si>
  <si>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</si>
  <si>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</si>
  <si>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</si>
  <si>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</si>
  <si>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</si>
  <si>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</si>
  <si>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</si>
  <si>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</si>
  <si>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</si>
  <si>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</si>
  <si>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</si>
  <si>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</si>
  <si>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</si>
  <si>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</si>
  <si>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</si>
  <si>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</si>
  <si>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</si>
  <si>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</si>
  <si>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</si>
  <si>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</si>
  <si>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</si>
  <si>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</si>
  <si>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</si>
  <si>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</si>
  <si>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</si>
  <si>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</si>
  <si>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</si>
  <si>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</si>
  <si>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</si>
  <si>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</si>
  <si>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</si>
  <si>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</si>
  <si>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</si>
  <si>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</si>
  <si>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</si>
  <si>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</si>
  <si>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</si>
  <si>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</si>
  <si>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</si>
  <si>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弥富市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</si>
  <si>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</si>
  <si>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</si>
  <si>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</si>
  <si>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</si>
  <si>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</si>
  <si>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</si>
  <si>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</si>
  <si>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</si>
  <si>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</si>
  <si>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</si>
  <si>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</si>
  <si>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</si>
  <si>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平成６年度から管渠等の整備を行っており、整備から最長24年間が経過しており注意が必要である。今後定期的に検査を行い、長寿命化に努める。</t>
    <rPh sb="0" eb="2">
      <t>ヘイセイ</t>
    </rPh>
    <rPh sb="3" eb="4">
      <t>ネン</t>
    </rPh>
    <rPh sb="4" eb="5">
      <t>ド</t>
    </rPh>
    <rPh sb="7" eb="9">
      <t>カンキョ</t>
    </rPh>
    <rPh sb="9" eb="10">
      <t>トウ</t>
    </rPh>
    <rPh sb="11" eb="13">
      <t>セイビ</t>
    </rPh>
    <rPh sb="14" eb="15">
      <t>オコナ</t>
    </rPh>
    <rPh sb="20" eb="22">
      <t>セイビ</t>
    </rPh>
    <rPh sb="24" eb="26">
      <t>サイチョウ</t>
    </rPh>
    <rPh sb="28" eb="29">
      <t>ネン</t>
    </rPh>
    <rPh sb="29" eb="30">
      <t>カン</t>
    </rPh>
    <rPh sb="31" eb="33">
      <t>ケイカ</t>
    </rPh>
    <rPh sb="37" eb="39">
      <t>チュウイ</t>
    </rPh>
    <rPh sb="40" eb="42">
      <t>ヒツヨウ</t>
    </rPh>
    <rPh sb="46" eb="48">
      <t>コンゴ</t>
    </rPh>
    <rPh sb="48" eb="51">
      <t>テイキテキ</t>
    </rPh>
    <rPh sb="52" eb="54">
      <t>ケンサ</t>
    </rPh>
    <rPh sb="55" eb="56">
      <t>オコナ</t>
    </rPh>
    <rPh sb="58" eb="59">
      <t>チョウ</t>
    </rPh>
    <rPh sb="59" eb="62">
      <t>ジュミョウカ</t>
    </rPh>
    <rPh sb="63" eb="64">
      <t>ツト</t>
    </rPh>
    <phoneticPr fontId="15"/>
  </si>
  <si>
    <t>　平成26年度十四山東部処理場の供用開始により、農業集落排水事業は整備を完了した。
　平成32年4月1日に公営企業法一部適用を予定し、平成32年度に経営戦略を策定予定である。
　今後は接続促進を進め、使用料収入の増加に努めるとともに、整備等の適切な維持修繕を実施し長寿命化に努めていく。</t>
    <rPh sb="1" eb="3">
      <t>ヘイセイ</t>
    </rPh>
    <rPh sb="5" eb="6">
      <t>ネン</t>
    </rPh>
    <rPh sb="6" eb="7">
      <t>ド</t>
    </rPh>
    <rPh sb="7" eb="10">
      <t>ジュウシヤマ</t>
    </rPh>
    <rPh sb="10" eb="12">
      <t>トウブ</t>
    </rPh>
    <rPh sb="12" eb="15">
      <t>ショリジョウ</t>
    </rPh>
    <rPh sb="16" eb="18">
      <t>キョウヨウ</t>
    </rPh>
    <rPh sb="18" eb="20">
      <t>カイシ</t>
    </rPh>
    <rPh sb="24" eb="26">
      <t>ノウギョウ</t>
    </rPh>
    <rPh sb="26" eb="28">
      <t>シュウラク</t>
    </rPh>
    <rPh sb="28" eb="30">
      <t>ハイスイ</t>
    </rPh>
    <rPh sb="30" eb="32">
      <t>ジギョウ</t>
    </rPh>
    <rPh sb="33" eb="35">
      <t>セイビ</t>
    </rPh>
    <rPh sb="36" eb="38">
      <t>カンリョウ</t>
    </rPh>
    <rPh sb="63" eb="65">
      <t>ヨテイ</t>
    </rPh>
    <rPh sb="89" eb="91">
      <t>コンゴ</t>
    </rPh>
    <rPh sb="92" eb="94">
      <t>セツゾク</t>
    </rPh>
    <rPh sb="94" eb="96">
      <t>ソクシン</t>
    </rPh>
    <rPh sb="97" eb="98">
      <t>スス</t>
    </rPh>
    <rPh sb="100" eb="103">
      <t>シヨウリョウ</t>
    </rPh>
    <rPh sb="103" eb="105">
      <t>シュウニュウ</t>
    </rPh>
    <rPh sb="106" eb="108">
      <t>ゾウカ</t>
    </rPh>
    <rPh sb="109" eb="110">
      <t>ツト</t>
    </rPh>
    <rPh sb="117" eb="119">
      <t>セイビ</t>
    </rPh>
    <rPh sb="119" eb="120">
      <t>トウ</t>
    </rPh>
    <rPh sb="121" eb="123">
      <t>テキセツ</t>
    </rPh>
    <rPh sb="124" eb="126">
      <t>イジ</t>
    </rPh>
    <rPh sb="126" eb="128">
      <t>シュウゼン</t>
    </rPh>
    <rPh sb="129" eb="131">
      <t>ジッシ</t>
    </rPh>
    <rPh sb="132" eb="133">
      <t>チョウ</t>
    </rPh>
    <rPh sb="133" eb="136">
      <t>ジュミョウカ</t>
    </rPh>
    <rPh sb="137" eb="138">
      <t>ツト</t>
    </rPh>
    <phoneticPr fontId="15"/>
  </si>
  <si>
    <t>①収益的収支比率
　前年度と比べ接続促進により汚水処理施設使用料が増えたことから改善されている。
④企業債残高対事業規模比率
　全国平均及び類似団体平均値より数値が上回っている。
　前年度と比べ地方債の償還が進んだこと及び汚水処理施設使用料が増えたことから改善されている。
⑤経費回収率及び⑥汚水処理原価
　経費回収率は全国平均及び類似団体平均値より数値が下回っており、汚水処理原価は全国平均及び類似団体平均値より数値が上回っている。
　前年度と比べ汚水処理費が増えたことにより悪化している。
汚水処理費が増加した理由は、施設の老朽化により工事費が増えたためである。
⑦施設利用率
　全国平均及び類似団体平均値より数値が下回っている。
　前年度と比べ処理水量が増えたことから改善されている。
⑧水洗化率
　全国平均及び類似団体平均値より数値が下回っている。
　前年度と比べ回覧や未接続世帯を対象とした各戸訪問による接続促進の啓発活動により、浄化槽から農業集落排水に接続する人口が増えたことから改善されている。
　④⑤⑥⑦⑧の原因について、平成26年度に供用開始した施設が４年しか経過していないことから、１地方債の償還が始まっていない、２接続が進んでおらず有収水量が増えていないことによる。今後の対策として、更なる接続促進を実施し、接続数と有収水量を増加させることにより改善を図る。</t>
    <rPh sb="10" eb="13">
      <t>ゼンネンド</t>
    </rPh>
    <rPh sb="14" eb="15">
      <t>クラ</t>
    </rPh>
    <rPh sb="16" eb="18">
      <t>セツゾク</t>
    </rPh>
    <rPh sb="18" eb="20">
      <t>ソクシン</t>
    </rPh>
    <rPh sb="23" eb="25">
      <t>オスイ</t>
    </rPh>
    <rPh sb="25" eb="27">
      <t>ショリ</t>
    </rPh>
    <rPh sb="27" eb="29">
      <t>シセツ</t>
    </rPh>
    <rPh sb="29" eb="32">
      <t>シヨウリョウ</t>
    </rPh>
    <rPh sb="33" eb="34">
      <t>フ</t>
    </rPh>
    <rPh sb="40" eb="42">
      <t>カイゼン</t>
    </rPh>
    <rPh sb="65" eb="67">
      <t>ゼンコク</t>
    </rPh>
    <rPh sb="67" eb="69">
      <t>ヘイキン</t>
    </rPh>
    <rPh sb="69" eb="70">
      <t>オヨ</t>
    </rPh>
    <rPh sb="71" eb="73">
      <t>ルイジ</t>
    </rPh>
    <rPh sb="73" eb="75">
      <t>ダンタイ</t>
    </rPh>
    <rPh sb="75" eb="77">
      <t>ヘイキン</t>
    </rPh>
    <rPh sb="77" eb="78">
      <t>チ</t>
    </rPh>
    <rPh sb="80" eb="82">
      <t>スウチ</t>
    </rPh>
    <rPh sb="92" eb="94">
      <t>ゼンネン</t>
    </rPh>
    <rPh sb="94" eb="95">
      <t>ド</t>
    </rPh>
    <rPh sb="96" eb="97">
      <t>クラ</t>
    </rPh>
    <rPh sb="98" eb="101">
      <t>チホウサイ</t>
    </rPh>
    <rPh sb="102" eb="104">
      <t>ショウカン</t>
    </rPh>
    <rPh sb="105" eb="106">
      <t>スス</t>
    </rPh>
    <rPh sb="110" eb="111">
      <t>オヨ</t>
    </rPh>
    <rPh sb="112" eb="114">
      <t>オスイ</t>
    </rPh>
    <rPh sb="114" eb="116">
      <t>ショリ</t>
    </rPh>
    <rPh sb="116" eb="118">
      <t>シセツ</t>
    </rPh>
    <rPh sb="118" eb="121">
      <t>シヨウリョウ</t>
    </rPh>
    <rPh sb="145" eb="146">
      <t>オヨ</t>
    </rPh>
    <rPh sb="148" eb="150">
      <t>オスイ</t>
    </rPh>
    <rPh sb="150" eb="152">
      <t>ショリ</t>
    </rPh>
    <rPh sb="152" eb="154">
      <t>ゲンカ</t>
    </rPh>
    <rPh sb="156" eb="158">
      <t>ケイヒ</t>
    </rPh>
    <rPh sb="158" eb="160">
      <t>カイシュウ</t>
    </rPh>
    <rPh sb="160" eb="161">
      <t>リツ</t>
    </rPh>
    <rPh sb="162" eb="164">
      <t>ゼンコク</t>
    </rPh>
    <rPh sb="164" eb="166">
      <t>ヘイキン</t>
    </rPh>
    <rPh sb="166" eb="167">
      <t>オヨ</t>
    </rPh>
    <rPh sb="177" eb="179">
      <t>スウチ</t>
    </rPh>
    <rPh sb="180" eb="182">
      <t>シタマワ</t>
    </rPh>
    <rPh sb="187" eb="189">
      <t>オスイ</t>
    </rPh>
    <rPh sb="189" eb="191">
      <t>ショリ</t>
    </rPh>
    <rPh sb="191" eb="193">
      <t>ゲンカ</t>
    </rPh>
    <rPh sb="194" eb="196">
      <t>ゼンコク</t>
    </rPh>
    <rPh sb="196" eb="198">
      <t>ヘイキン</t>
    </rPh>
    <rPh sb="198" eb="199">
      <t>オヨ</t>
    </rPh>
    <rPh sb="200" eb="202">
      <t>ルイジ</t>
    </rPh>
    <rPh sb="202" eb="204">
      <t>ダンタイ</t>
    </rPh>
    <rPh sb="204" eb="207">
      <t>ヘイキンチ</t>
    </rPh>
    <rPh sb="209" eb="211">
      <t>スウチ</t>
    </rPh>
    <rPh sb="212" eb="214">
      <t>ウワマワ</t>
    </rPh>
    <rPh sb="227" eb="229">
      <t>オスイ</t>
    </rPh>
    <rPh sb="229" eb="231">
      <t>ショリ</t>
    </rPh>
    <rPh sb="231" eb="232">
      <t>ヒ</t>
    </rPh>
    <rPh sb="233" eb="234">
      <t>フ</t>
    </rPh>
    <rPh sb="241" eb="243">
      <t>アッカ</t>
    </rPh>
    <rPh sb="249" eb="251">
      <t>オスイ</t>
    </rPh>
    <rPh sb="251" eb="253">
      <t>ショリ</t>
    </rPh>
    <rPh sb="253" eb="254">
      <t>ヒ</t>
    </rPh>
    <rPh sb="255" eb="257">
      <t>ゾウカ</t>
    </rPh>
    <rPh sb="259" eb="261">
      <t>リユウ</t>
    </rPh>
    <rPh sb="263" eb="265">
      <t>シセツ</t>
    </rPh>
    <rPh sb="266" eb="269">
      <t>ロウキュウカ</t>
    </rPh>
    <rPh sb="272" eb="274">
      <t>コウジ</t>
    </rPh>
    <rPh sb="274" eb="275">
      <t>ヒ</t>
    </rPh>
    <rPh sb="288" eb="290">
      <t>シセツ</t>
    </rPh>
    <rPh sb="290" eb="293">
      <t>リヨウリツ</t>
    </rPh>
    <rPh sb="295" eb="297">
      <t>ゼンコク</t>
    </rPh>
    <rPh sb="297" eb="299">
      <t>ヘイキン</t>
    </rPh>
    <rPh sb="299" eb="300">
      <t>オヨ</t>
    </rPh>
    <rPh sb="301" eb="303">
      <t>ルイジ</t>
    </rPh>
    <rPh sb="303" eb="305">
      <t>ダンタイ</t>
    </rPh>
    <rPh sb="305" eb="308">
      <t>ヘイキンチ</t>
    </rPh>
    <rPh sb="310" eb="312">
      <t>スウチ</t>
    </rPh>
    <rPh sb="313" eb="315">
      <t>シタマワ</t>
    </rPh>
    <rPh sb="322" eb="325">
      <t>ゼンネンド</t>
    </rPh>
    <rPh sb="326" eb="327">
      <t>クラ</t>
    </rPh>
    <rPh sb="328" eb="330">
      <t>ショリ</t>
    </rPh>
    <rPh sb="330" eb="332">
      <t>スイリョウ</t>
    </rPh>
    <rPh sb="333" eb="334">
      <t>フ</t>
    </rPh>
    <rPh sb="340" eb="342">
      <t>カイゼン</t>
    </rPh>
    <rPh sb="390" eb="392">
      <t>カイラン</t>
    </rPh>
    <rPh sb="393" eb="396">
      <t>ミセツゾク</t>
    </rPh>
    <rPh sb="396" eb="398">
      <t>セタイ</t>
    </rPh>
    <rPh sb="399" eb="401">
      <t>タイショウ</t>
    </rPh>
    <rPh sb="404" eb="406">
      <t>カッコ</t>
    </rPh>
    <rPh sb="406" eb="408">
      <t>ホウモン</t>
    </rPh>
    <rPh sb="416" eb="418">
      <t>ケイハツ</t>
    </rPh>
    <rPh sb="418" eb="420">
      <t>カツドウ</t>
    </rPh>
    <rPh sb="424" eb="427">
      <t>ジョウカソウ</t>
    </rPh>
    <rPh sb="429" eb="431">
      <t>ノウギョウ</t>
    </rPh>
    <rPh sb="431" eb="433">
      <t>シュウラク</t>
    </rPh>
    <rPh sb="433" eb="435">
      <t>ハイスイ</t>
    </rPh>
    <rPh sb="436" eb="438">
      <t>セツゾク</t>
    </rPh>
    <rPh sb="440" eb="442">
      <t>ジンコウ</t>
    </rPh>
    <rPh sb="443" eb="444">
      <t>フ</t>
    </rPh>
    <rPh sb="450" eb="452">
      <t>カイゼン</t>
    </rPh>
    <rPh sb="467" eb="469">
      <t>ゲンイン</t>
    </rPh>
    <rPh sb="474" eb="476">
      <t>ヘイセイ</t>
    </rPh>
    <rPh sb="478" eb="480">
      <t>ネンド</t>
    </rPh>
    <rPh sb="481" eb="483">
      <t>キョウヨウ</t>
    </rPh>
    <rPh sb="483" eb="485">
      <t>カイシ</t>
    </rPh>
    <rPh sb="487" eb="489">
      <t>シセツ</t>
    </rPh>
    <rPh sb="491" eb="492">
      <t>ネン</t>
    </rPh>
    <rPh sb="494" eb="496">
      <t>ケイカ</t>
    </rPh>
    <rPh sb="507" eb="510">
      <t>チホウサイ</t>
    </rPh>
    <rPh sb="511" eb="513">
      <t>ショウカン</t>
    </rPh>
    <rPh sb="514" eb="515">
      <t>ハジ</t>
    </rPh>
    <rPh sb="523" eb="525">
      <t>セツゾク</t>
    </rPh>
    <rPh sb="526" eb="527">
      <t>スス</t>
    </rPh>
    <rPh sb="532" eb="534">
      <t>ユウシュウ</t>
    </rPh>
    <rPh sb="534" eb="536">
      <t>スイリョウ</t>
    </rPh>
    <rPh sb="537" eb="538">
      <t>フ</t>
    </rPh>
    <rPh sb="549" eb="551">
      <t>コンゴ</t>
    </rPh>
    <rPh sb="552" eb="554">
      <t>タイサク</t>
    </rPh>
    <rPh sb="558" eb="559">
      <t>サラ</t>
    </rPh>
    <rPh sb="561" eb="563">
      <t>セツゾク</t>
    </rPh>
    <rPh sb="563" eb="565">
      <t>ソクシン</t>
    </rPh>
    <rPh sb="566" eb="568">
      <t>ジッシ</t>
    </rPh>
    <rPh sb="570" eb="572">
      <t>セツゾク</t>
    </rPh>
    <rPh sb="572" eb="573">
      <t>スウ</t>
    </rPh>
    <rPh sb="574" eb="576">
      <t>ユウシュウ</t>
    </rPh>
    <rPh sb="576" eb="578">
      <t>スイリョウ</t>
    </rPh>
    <rPh sb="579" eb="581">
      <t>ゾウカ</t>
    </rPh>
    <rPh sb="589" eb="591">
      <t>カイゼン</t>
    </rPh>
    <rPh sb="592" eb="593">
      <t>ハカ</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</si>
</sst>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07-42B7-9056-AE07F8AC0A06}"/>
            </c:ext>
          </c:extLst>
        </c:ser>
        <c:dLbls>
          <c:showLegendKey val="0"/>
          <c:showVal val="0"/>
          <c:showCatName val="0"/>
          <c:showSerName val="0"/>
          <c:showPercent val="0"/>
          <c:showBubbleSize val="0"/>
        </c:dLbls>
        <c:gapWidth val="150"/>
        <c:axId val="99752576"/>
        <c:axId val="9975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907-42B7-9056-AE07F8AC0A06}"/>
            </c:ext>
          </c:extLst>
        </c:ser>
        <c:dLbls>
          <c:showLegendKey val="0"/>
          <c:showVal val="0"/>
          <c:showCatName val="0"/>
          <c:showSerName val="0"/>
          <c:showPercent val="0"/>
          <c:showBubbleSize val="0"/>
        </c:dLbls>
        <c:marker val="1"/>
        <c:smooth val="0"/>
        <c:axId val="99752576"/>
        <c:axId val="99754752"/>
      </c:lineChart>
      <c:dateAx>
        <c:axId val="99752576"/>
        <c:scaling>
          <c:orientation val="minMax"/>
        </c:scaling>
        <c:delete val="1"/>
        <c:axPos val="b"/>
        <c:numFmt formatCode="ge" sourceLinked="1"/>
        <c:majorTickMark val="none"/>
        <c:minorTickMark val="none"/>
        <c:tickLblPos val="none"/>
        <c:crossAx val="99754752"/>
        <c:crosses val="autoZero"/>
        <c:auto val="1"/>
        <c:lblOffset val="100"/>
        <c:baseTimeUnit val="years"/>
      </c:dateAx>
      <c:valAx>
        <c:axId val="997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47.67</c:v>
                </c:pt>
                <c:pt idx="1">
                  <c:v>39.909999999999997</c:v>
                </c:pt>
                <c:pt idx="2">
                  <c:v>41.91</c:v>
                </c:pt>
                <c:pt idx="3">
                  <c:v>42.64</c:v>
                </c:pt>
                <c:pt idx="4">
                  <c:v>43.91</c:v>
                </c:pt>
              </c:numCache>
            </c:numRef>
          </c:val>
          <c:extLst xmlns:c16r2="http://schemas.microsoft.com/office/drawing/2015/06/chart">
            <c:ext xmlns:c16="http://schemas.microsoft.com/office/drawing/2014/chart" uri="{C3380CC4-5D6E-409C-BE32-E72D297353CC}">
              <c16:uniqueId val="{00000000-31DD-41E3-8780-577798966279}"/>
            </c:ext>
          </c:extLst>
        </c:ser>
        <c:dLbls>
          <c:showLegendKey val="0"/>
          <c:showVal val="0"/>
          <c:showCatName val="0"/>
          <c:showSerName val="0"/>
          <c:showPercent val="0"/>
          <c:showBubbleSize val="0"/>
        </c:dLbls>
        <c:gapWidth val="150"/>
        <c:axId val="102154240"/>
        <c:axId val="1021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1DD-41E3-8780-577798966279}"/>
            </c:ext>
          </c:extLst>
        </c:ser>
        <c:dLbls>
          <c:showLegendKey val="0"/>
          <c:showVal val="0"/>
          <c:showCatName val="0"/>
          <c:showSerName val="0"/>
          <c:showPercent val="0"/>
          <c:showBubbleSize val="0"/>
        </c:dLbls>
        <c:marker val="1"/>
        <c:smooth val="0"/>
        <c:axId val="102154240"/>
        <c:axId val="102156160"/>
      </c:lineChart>
      <c:dateAx>
        <c:axId val="102154240"/>
        <c:scaling>
          <c:orientation val="minMax"/>
        </c:scaling>
        <c:delete val="1"/>
        <c:axPos val="b"/>
        <c:numFmt formatCode="ge" sourceLinked="1"/>
        <c:majorTickMark val="none"/>
        <c:minorTickMark val="none"/>
        <c:tickLblPos val="none"/>
        <c:crossAx val="102156160"/>
        <c:crosses val="autoZero"/>
        <c:auto val="1"/>
        <c:lblOffset val="100"/>
        <c:baseTimeUnit val="years"/>
      </c:dateAx>
      <c:valAx>
        <c:axId val="1021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87.98</c:v>
                </c:pt>
                <c:pt idx="1">
                  <c:v>73.2</c:v>
                </c:pt>
                <c:pt idx="2">
                  <c:v>75.14</c:v>
                </c:pt>
                <c:pt idx="3">
                  <c:v>77.88</c:v>
                </c:pt>
                <c:pt idx="4">
                  <c:v>79.95</c:v>
                </c:pt>
              </c:numCache>
            </c:numRef>
          </c:val>
          <c:extLst xmlns:c16r2="http://schemas.microsoft.com/office/drawing/2015/06/chart">
            <c:ext xmlns:c16="http://schemas.microsoft.com/office/drawing/2014/chart" uri="{C3380CC4-5D6E-409C-BE32-E72D297353CC}">
              <c16:uniqueId val="{00000000-78EA-4937-8CC5-4CE751D346EF}"/>
            </c:ext>
          </c:extLst>
        </c:ser>
        <c:dLbls>
          <c:showLegendKey val="0"/>
          <c:showVal val="0"/>
          <c:showCatName val="0"/>
          <c:showSerName val="0"/>
          <c:showPercent val="0"/>
          <c:showBubbleSize val="0"/>
        </c:dLbls>
        <c:gapWidth val="150"/>
        <c:axId val="102218368"/>
        <c:axId val="10222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8EA-4937-8CC5-4CE751D346EF}"/>
            </c:ext>
          </c:extLst>
        </c:ser>
        <c:dLbls>
          <c:showLegendKey val="0"/>
          <c:showVal val="0"/>
          <c:showCatName val="0"/>
          <c:showSerName val="0"/>
          <c:showPercent val="0"/>
          <c:showBubbleSize val="0"/>
        </c:dLbls>
        <c:marker val="1"/>
        <c:smooth val="0"/>
        <c:axId val="102218368"/>
        <c:axId val="102220544"/>
      </c:lineChart>
      <c:dateAx>
        <c:axId val="102218368"/>
        <c:scaling>
          <c:orientation val="minMax"/>
        </c:scaling>
        <c:delete val="1"/>
        <c:axPos val="b"/>
        <c:numFmt formatCode="ge" sourceLinked="1"/>
        <c:majorTickMark val="none"/>
        <c:minorTickMark val="none"/>
        <c:tickLblPos val="none"/>
        <c:crossAx val="102220544"/>
        <c:crosses val="autoZero"/>
        <c:auto val="1"/>
        <c:lblOffset val="100"/>
        <c:baseTimeUnit val="years"/>
      </c:dateAx>
      <c:valAx>
        <c:axId val="1022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68.38</c:v>
                </c:pt>
                <c:pt idx="1">
                  <c:v>72.27</c:v>
                </c:pt>
                <c:pt idx="2">
                  <c:v>80.42</c:v>
                </c:pt>
                <c:pt idx="3">
                  <c:v>73.36</c:v>
                </c:pt>
                <c:pt idx="4">
                  <c:v>80.02</c:v>
                </c:pt>
              </c:numCache>
            </c:numRef>
          </c:val>
          <c:extLst xmlns:c16r2="http://schemas.microsoft.com/office/drawing/2015/06/chart">
            <c:ext xmlns:c16="http://schemas.microsoft.com/office/drawing/2014/chart" uri="{C3380CC4-5D6E-409C-BE32-E72D297353CC}">
              <c16:uniqueId val="{00000000-AFEF-495C-9C4C-D2D15BEE2882}"/>
            </c:ext>
          </c:extLst>
        </c:ser>
        <c:dLbls>
          <c:showLegendKey val="0"/>
          <c:showVal val="0"/>
          <c:showCatName val="0"/>
          <c:showSerName val="0"/>
          <c:showPercent val="0"/>
          <c:showBubbleSize val="0"/>
        </c:dLbls>
        <c:gapWidth val="150"/>
        <c:axId val="99798016"/>
        <c:axId val="998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EF-495C-9C4C-D2D15BEE2882}"/>
            </c:ext>
          </c:extLst>
        </c:ser>
        <c:dLbls>
          <c:showLegendKey val="0"/>
          <c:showVal val="0"/>
          <c:showCatName val="0"/>
          <c:showSerName val="0"/>
          <c:showPercent val="0"/>
          <c:showBubbleSize val="0"/>
        </c:dLbls>
        <c:marker val="1"/>
        <c:smooth val="0"/>
        <c:axId val="99798016"/>
        <c:axId val="99804288"/>
      </c:lineChart>
      <c:dateAx>
        <c:axId val="99798016"/>
        <c:scaling>
          <c:orientation val="minMax"/>
        </c:scaling>
        <c:delete val="1"/>
        <c:axPos val="b"/>
        <c:numFmt formatCode="ge" sourceLinked="1"/>
        <c:majorTickMark val="none"/>
        <c:minorTickMark val="none"/>
        <c:tickLblPos val="none"/>
        <c:crossAx val="99804288"/>
        <c:crosses val="autoZero"/>
        <c:auto val="1"/>
        <c:lblOffset val="100"/>
        <c:baseTimeUnit val="years"/>
      </c:dateAx>
      <c:valAx>
        <c:axId val="998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8F-4923-B283-48CAC2AD874E}"/>
            </c:ext>
          </c:extLst>
        </c:ser>
        <c:dLbls>
          <c:showLegendKey val="0"/>
          <c:showVal val="0"/>
          <c:showCatName val="0"/>
          <c:showSerName val="0"/>
          <c:showPercent val="0"/>
          <c:showBubbleSize val="0"/>
        </c:dLbls>
        <c:gapWidth val="150"/>
        <c:axId val="98348416"/>
        <c:axId val="983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8F-4923-B283-48CAC2AD874E}"/>
            </c:ext>
          </c:extLst>
        </c:ser>
        <c:dLbls>
          <c:showLegendKey val="0"/>
          <c:showVal val="0"/>
          <c:showCatName val="0"/>
          <c:showSerName val="0"/>
          <c:showPercent val="0"/>
          <c:showBubbleSize val="0"/>
        </c:dLbls>
        <c:marker val="1"/>
        <c:smooth val="0"/>
        <c:axId val="98348416"/>
        <c:axId val="98350592"/>
      </c:lineChart>
      <c:dateAx>
        <c:axId val="98348416"/>
        <c:scaling>
          <c:orientation val="minMax"/>
        </c:scaling>
        <c:delete val="1"/>
        <c:axPos val="b"/>
        <c:numFmt formatCode="ge" sourceLinked="1"/>
        <c:majorTickMark val="none"/>
        <c:minorTickMark val="none"/>
        <c:tickLblPos val="none"/>
        <c:crossAx val="98350592"/>
        <c:crosses val="autoZero"/>
        <c:auto val="1"/>
        <c:lblOffset val="100"/>
        <c:baseTimeUnit val="years"/>
      </c:dateAx>
      <c:valAx>
        <c:axId val="98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BA-44D0-AD7F-0330E006C51C}"/>
            </c:ext>
          </c:extLst>
        </c:ser>
        <c:dLbls>
          <c:showLegendKey val="0"/>
          <c:showVal val="0"/>
          <c:showCatName val="0"/>
          <c:showSerName val="0"/>
          <c:showPercent val="0"/>
          <c:showBubbleSize val="0"/>
        </c:dLbls>
        <c:gapWidth val="150"/>
        <c:axId val="100884480"/>
        <c:axId val="10088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BA-44D0-AD7F-0330E006C51C}"/>
            </c:ext>
          </c:extLst>
        </c:ser>
        <c:dLbls>
          <c:showLegendKey val="0"/>
          <c:showVal val="0"/>
          <c:showCatName val="0"/>
          <c:showSerName val="0"/>
          <c:showPercent val="0"/>
          <c:showBubbleSize val="0"/>
        </c:dLbls>
        <c:marker val="1"/>
        <c:smooth val="0"/>
        <c:axId val="100884480"/>
        <c:axId val="100886400"/>
      </c:lineChart>
      <c:dateAx>
        <c:axId val="100884480"/>
        <c:scaling>
          <c:orientation val="minMax"/>
        </c:scaling>
        <c:delete val="1"/>
        <c:axPos val="b"/>
        <c:numFmt formatCode="ge" sourceLinked="1"/>
        <c:majorTickMark val="none"/>
        <c:minorTickMark val="none"/>
        <c:tickLblPos val="none"/>
        <c:crossAx val="100886400"/>
        <c:crosses val="autoZero"/>
        <c:auto val="1"/>
        <c:lblOffset val="100"/>
        <c:baseTimeUnit val="years"/>
      </c:dateAx>
      <c:valAx>
        <c:axId val="1008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F8-4780-B96F-DBD77509DE07}"/>
            </c:ext>
          </c:extLst>
        </c:ser>
        <c:dLbls>
          <c:showLegendKey val="0"/>
          <c:showVal val="0"/>
          <c:showCatName val="0"/>
          <c:showSerName val="0"/>
          <c:showPercent val="0"/>
          <c:showBubbleSize val="0"/>
        </c:dLbls>
        <c:gapWidth val="150"/>
        <c:axId val="100923648"/>
        <c:axId val="1019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F8-4780-B96F-DBD77509DE07}"/>
            </c:ext>
          </c:extLst>
        </c:ser>
        <c:dLbls>
          <c:showLegendKey val="0"/>
          <c:showVal val="0"/>
          <c:showCatName val="0"/>
          <c:showSerName val="0"/>
          <c:showPercent val="0"/>
          <c:showBubbleSize val="0"/>
        </c:dLbls>
        <c:marker val="1"/>
        <c:smooth val="0"/>
        <c:axId val="100923648"/>
        <c:axId val="101986688"/>
      </c:lineChart>
      <c:dateAx>
        <c:axId val="100923648"/>
        <c:scaling>
          <c:orientation val="minMax"/>
        </c:scaling>
        <c:delete val="1"/>
        <c:axPos val="b"/>
        <c:numFmt formatCode="ge" sourceLinked="1"/>
        <c:majorTickMark val="none"/>
        <c:minorTickMark val="none"/>
        <c:tickLblPos val="none"/>
        <c:crossAx val="101986688"/>
        <c:crosses val="autoZero"/>
        <c:auto val="1"/>
        <c:lblOffset val="100"/>
        <c:baseTimeUnit val="years"/>
      </c:dateAx>
      <c:valAx>
        <c:axId val="1019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5F-424E-B55E-5D473EEF8A1F}"/>
            </c:ext>
          </c:extLst>
        </c:ser>
        <c:dLbls>
          <c:showLegendKey val="0"/>
          <c:showVal val="0"/>
          <c:showCatName val="0"/>
          <c:showSerName val="0"/>
          <c:showPercent val="0"/>
          <c:showBubbleSize val="0"/>
        </c:dLbls>
        <c:gapWidth val="150"/>
        <c:axId val="102001664"/>
        <c:axId val="1020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5F-424E-B55E-5D473EEF8A1F}"/>
            </c:ext>
          </c:extLst>
        </c:ser>
        <c:dLbls>
          <c:showLegendKey val="0"/>
          <c:showVal val="0"/>
          <c:showCatName val="0"/>
          <c:showSerName val="0"/>
          <c:showPercent val="0"/>
          <c:showBubbleSize val="0"/>
        </c:dLbls>
        <c:marker val="1"/>
        <c:smooth val="0"/>
        <c:axId val="102001664"/>
        <c:axId val="102012032"/>
      </c:lineChart>
      <c:dateAx>
        <c:axId val="102001664"/>
        <c:scaling>
          <c:orientation val="minMax"/>
        </c:scaling>
        <c:delete val="1"/>
        <c:axPos val="b"/>
        <c:numFmt formatCode="ge" sourceLinked="1"/>
        <c:majorTickMark val="none"/>
        <c:minorTickMark val="none"/>
        <c:tickLblPos val="none"/>
        <c:crossAx val="102012032"/>
        <c:crosses val="autoZero"/>
        <c:auto val="1"/>
        <c:lblOffset val="100"/>
        <c:baseTimeUnit val="years"/>
      </c:dateAx>
      <c:valAx>
        <c:axId val="1020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1417.94</c:v>
                </c:pt>
                <c:pt idx="1">
                  <c:v>1902.51</c:v>
                </c:pt>
                <c:pt idx="2">
                  <c:v>1327.98</c:v>
                </c:pt>
                <c:pt idx="3">
                  <c:v>1237.94</c:v>
                </c:pt>
                <c:pt idx="4">
                  <c:v>1139.3800000000001</c:v>
                </c:pt>
              </c:numCache>
            </c:numRef>
          </c:val>
          <c:extLst xmlns:c16r2="http://schemas.microsoft.com/office/drawing/2015/06/chart">
            <c:ext xmlns:c16="http://schemas.microsoft.com/office/drawing/2014/chart" uri="{C3380CC4-5D6E-409C-BE32-E72D297353CC}">
              <c16:uniqueId val="{00000000-0DCA-4693-B26E-C9E07ECD2217}"/>
            </c:ext>
          </c:extLst>
        </c:ser>
        <c:dLbls>
          <c:showLegendKey val="0"/>
          <c:showVal val="0"/>
          <c:showCatName val="0"/>
          <c:showSerName val="0"/>
          <c:showPercent val="0"/>
          <c:showBubbleSize val="0"/>
        </c:dLbls>
        <c:gapWidth val="150"/>
        <c:axId val="102321536"/>
        <c:axId val="1023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DCA-4693-B26E-C9E07ECD2217}"/>
            </c:ext>
          </c:extLst>
        </c:ser>
        <c:dLbls>
          <c:showLegendKey val="0"/>
          <c:showVal val="0"/>
          <c:showCatName val="0"/>
          <c:showSerName val="0"/>
          <c:showPercent val="0"/>
          <c:showBubbleSize val="0"/>
        </c:dLbls>
        <c:marker val="1"/>
        <c:smooth val="0"/>
        <c:axId val="102321536"/>
        <c:axId val="102327808"/>
      </c:lineChart>
      <c:dateAx>
        <c:axId val="102321536"/>
        <c:scaling>
          <c:orientation val="minMax"/>
        </c:scaling>
        <c:delete val="1"/>
        <c:axPos val="b"/>
        <c:numFmt formatCode="ge" sourceLinked="1"/>
        <c:majorTickMark val="none"/>
        <c:minorTickMark val="none"/>
        <c:tickLblPos val="none"/>
        <c:crossAx val="102327808"/>
        <c:crosses val="autoZero"/>
        <c:auto val="1"/>
        <c:lblOffset val="100"/>
        <c:baseTimeUnit val="years"/>
      </c:dateAx>
      <c:valAx>
        <c:axId val="102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42.07</c:v>
                </c:pt>
                <c:pt idx="1">
                  <c:v>30.53</c:v>
                </c:pt>
                <c:pt idx="2">
                  <c:v>31.4</c:v>
                </c:pt>
                <c:pt idx="3">
                  <c:v>41.86</c:v>
                </c:pt>
                <c:pt idx="4">
                  <c:v>27.65</c:v>
                </c:pt>
              </c:numCache>
            </c:numRef>
          </c:val>
          <c:extLst xmlns:c16r2="http://schemas.microsoft.com/office/drawing/2015/06/chart">
            <c:ext xmlns:c16="http://schemas.microsoft.com/office/drawing/2014/chart" uri="{C3380CC4-5D6E-409C-BE32-E72D297353CC}">
              <c16:uniqueId val="{00000000-AF7F-4704-9987-5C579605F4B8}"/>
            </c:ext>
          </c:extLst>
        </c:ser>
        <c:dLbls>
          <c:showLegendKey val="0"/>
          <c:showVal val="0"/>
          <c:showCatName val="0"/>
          <c:showSerName val="0"/>
          <c:showPercent val="0"/>
          <c:showBubbleSize val="0"/>
        </c:dLbls>
        <c:gapWidth val="150"/>
        <c:axId val="102359040"/>
        <c:axId val="1023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F7F-4704-9987-5C579605F4B8}"/>
            </c:ext>
          </c:extLst>
        </c:ser>
        <c:dLbls>
          <c:showLegendKey val="0"/>
          <c:showVal val="0"/>
          <c:showCatName val="0"/>
          <c:showSerName val="0"/>
          <c:showPercent val="0"/>
          <c:showBubbleSize val="0"/>
        </c:dLbls>
        <c:marker val="1"/>
        <c:smooth val="0"/>
        <c:axId val="102359040"/>
        <c:axId val="102360960"/>
      </c:lineChart>
      <c:dateAx>
        <c:axId val="102359040"/>
        <c:scaling>
          <c:orientation val="minMax"/>
        </c:scaling>
        <c:delete val="1"/>
        <c:axPos val="b"/>
        <c:numFmt formatCode="ge" sourceLinked="1"/>
        <c:majorTickMark val="none"/>
        <c:minorTickMark val="none"/>
        <c:tickLblPos val="none"/>
        <c:crossAx val="102360960"/>
        <c:crosses val="autoZero"/>
        <c:auto val="1"/>
        <c:lblOffset val="100"/>
        <c:baseTimeUnit val="years"/>
      </c:dateAx>
      <c:valAx>
        <c:axId val="1023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298.39999999999998</c:v>
                </c:pt>
                <c:pt idx="1">
                  <c:v>420.59</c:v>
                </c:pt>
                <c:pt idx="2">
                  <c:v>417.2</c:v>
                </c:pt>
                <c:pt idx="3">
                  <c:v>312.39999999999998</c:v>
                </c:pt>
                <c:pt idx="4">
                  <c:v>472.08</c:v>
                </c:pt>
              </c:numCache>
            </c:numRef>
          </c:val>
          <c:extLst xmlns:c16r2="http://schemas.microsoft.com/office/drawing/2015/06/chart">
            <c:ext xmlns:c16="http://schemas.microsoft.com/office/drawing/2014/chart" uri="{C3380CC4-5D6E-409C-BE32-E72D297353CC}">
              <c16:uniqueId val="{00000000-7D94-4830-A670-A3E0B63FD726}"/>
            </c:ext>
          </c:extLst>
        </c:ser>
        <c:dLbls>
          <c:showLegendKey val="0"/>
          <c:showVal val="0"/>
          <c:showCatName val="0"/>
          <c:showSerName val="0"/>
          <c:showPercent val="0"/>
          <c:showBubbleSize val="0"/>
        </c:dLbls>
        <c:gapWidth val="150"/>
        <c:axId val="102108544"/>
        <c:axId val="1021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D94-4830-A670-A3E0B63FD726}"/>
            </c:ext>
          </c:extLst>
        </c:ser>
        <c:dLbls>
          <c:showLegendKey val="0"/>
          <c:showVal val="0"/>
          <c:showCatName val="0"/>
          <c:showSerName val="0"/>
          <c:showPercent val="0"/>
          <c:showBubbleSize val="0"/>
        </c:dLbls>
        <c:marker val="1"/>
        <c:smooth val="0"/>
        <c:axId val="102108544"/>
        <c:axId val="102135296"/>
      </c:lineChart>
      <c:dateAx>
        <c:axId val="102108544"/>
        <c:scaling>
          <c:orientation val="minMax"/>
        </c:scaling>
        <c:delete val="1"/>
        <c:axPos val="b"/>
        <c:numFmt formatCode="ge" sourceLinked="1"/>
        <c:majorTickMark val="none"/>
        <c:minorTickMark val="none"/>
        <c:tickLblPos val="none"/>
        <c:crossAx val="102135296"/>
        <c:crosses val="autoZero"/>
        <c:auto val="1"/>
        <c:lblOffset val="100"/>
        <c:baseTimeUnit val="years"/>
      </c:dateAx>
      <c:valAx>
        <c:axId val="1021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愛知県　弥富市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44433</v>
      </c>
      <c r="AM8" s="72"/>
      <c r="AN8" s="72"/>
      <c r="AO8" s="72"/>
      <c r="AP8" s="72"/>
      <c r="AQ8" s="72"/>
      <c r="AR8" s="72"/>
      <c r="AS8" s="72"/>
      <c r="AT8" s="71">
        <f>データ!T6</f>
        <v>49</v>
      </c>
      <c r="AU8" s="71"/>
      <c r="AV8" s="71"/>
      <c r="AW8" s="71"/>
      <c r="AX8" s="71"/>
      <c r="AY8" s="71"/>
      <c r="AZ8" s="71"/>
      <c r="BA8" s="71"/>
      <c r="BB8" s="71">
        <f>データ!U6</f>
        <v>906.8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16.440000000000001</v>
      </c>
      <c r="Q10" s="71"/>
      <c r="R10" s="71"/>
      <c r="S10" s="71"/>
      <c r="T10" s="71"/>
      <c r="U10" s="71"/>
      <c r="V10" s="71"/>
      <c r="W10" s="71">
        <f>データ!Q6</f>
        <v>102.98</v>
      </c>
      <c r="X10" s="71"/>
      <c r="Y10" s="71"/>
      <c r="Z10" s="71"/>
      <c r="AA10" s="71"/>
      <c r="AB10" s="71"/>
      <c r="AC10" s="71"/>
      <c r="AD10" s="72">
        <f>データ!R6</f>
        <v>2376</v>
      </c>
      <c r="AE10" s="72"/>
      <c r="AF10" s="72"/>
      <c r="AG10" s="72"/>
      <c r="AH10" s="72"/>
      <c r="AI10" s="72"/>
      <c r="AJ10" s="72"/>
      <c r="AK10" s="2"/>
      <c r="AL10" s="72">
        <f>データ!V6</f>
        <v>7277</v>
      </c>
      <c r="AM10" s="72"/>
      <c r="AN10" s="72"/>
      <c r="AO10" s="72"/>
      <c r="AP10" s="72"/>
      <c r="AQ10" s="72"/>
      <c r="AR10" s="72"/>
      <c r="AS10" s="72"/>
      <c r="AT10" s="71">
        <f>データ!W6</f>
        <v>4.45</v>
      </c>
      <c r="AU10" s="71"/>
      <c r="AV10" s="71"/>
      <c r="AW10" s="71"/>
      <c r="AX10" s="71"/>
      <c r="AY10" s="71"/>
      <c r="AZ10" s="71"/>
      <c r="BA10" s="71"/>
      <c r="BB10" s="71">
        <f>データ!X6</f>
        <v>1635.28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BOmTz4iqZx6o9VlrFI2LrIWloSXs2UJ99A8EebFHiKj+wTjY2LOmuzew/4UXwrFJ2qL6GQifks0spF5SiGe5Q==" saltValue="o4CMsB5Ff59hDE95hWi+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cols>
    <col min="2" max="144" width="11.8867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232351</v>
      </c>
      <c r="D6" s="32">
        <f t="shared" si="3"/>
        <v>47</v>
      </c>
      <c r="E6" s="32">
        <f t="shared" si="3"/>
        <v>17</v>
      </c>
      <c r="F6" s="32">
        <f t="shared" si="3"/>
        <v>5</v>
      </c>
      <c r="G6" s="32">
        <f t="shared" si="3"/>
        <v>0</v>
      </c>
      <c r="H6" s="32" t="str">
        <f t="shared" si="3"/>
        <v>愛知県　弥富市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16.440000000000001</v>
      </c>
      <c r="Q6" s="33">
        <f t="shared" si="3"/>
        <v>102.98</v>
      </c>
      <c r="R6" s="33">
        <f t="shared" si="3"/>
        <v>2376</v>
      </c>
      <c r="S6" s="33">
        <f t="shared" si="3"/>
        <v>44433</v>
      </c>
      <c r="T6" s="33">
        <f t="shared" si="3"/>
        <v>49</v>
      </c>
      <c r="U6" s="33">
        <f t="shared" si="3"/>
        <v>906.8</v>
      </c>
      <c r="V6" s="33">
        <f t="shared" si="3"/>
        <v>7277</v>
      </c>
      <c r="W6" s="33">
        <f t="shared" si="3"/>
        <v>4.45</v>
      </c>
      <c r="X6" s="33">
        <f t="shared" si="3"/>
        <v>1635.28</v>
      </c>
      <c r="Y6" s="34">
        <f>IF(Y7="",NA(),Y7)</f>
        <v>68.38</v>
      </c>
      <c r="Z6" s="34">
        <f t="shared" ref="Z6:AH6" si="4">IF(Z7="",NA(),Z7)</f>
        <v>72.27</v>
      </c>
      <c r="AA6" s="34">
        <f t="shared" si="4"/>
        <v>80.42</v>
      </c>
      <c r="AB6" s="34">
        <f t="shared" si="4"/>
        <v>73.36</v>
      </c>
      <c r="AC6" s="34">
        <f t="shared" si="4"/>
        <v>80.02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1417.94</v>
      </c>
      <c r="BG6" s="34">
        <f t="shared" ref="BG6:BO6" si="7">IF(BG7="",NA(),BG7)</f>
        <v>1902.51</v>
      </c>
      <c r="BH6" s="34">
        <f t="shared" si="7"/>
        <v>1327.98</v>
      </c>
      <c r="BI6" s="34">
        <f t="shared" si="7"/>
        <v>1237.94</v>
      </c>
      <c r="BJ6" s="34">
        <f t="shared" si="7"/>
        <v>1139.3800000000001</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42.07</v>
      </c>
      <c r="BR6" s="34">
        <f t="shared" ref="BR6:BZ6" si="8">IF(BR7="",NA(),BR7)</f>
        <v>30.53</v>
      </c>
      <c r="BS6" s="34">
        <f t="shared" si="8"/>
        <v>31.4</v>
      </c>
      <c r="BT6" s="34">
        <f t="shared" si="8"/>
        <v>41.86</v>
      </c>
      <c r="BU6" s="34">
        <f t="shared" si="8"/>
        <v>27.65</v>
      </c>
      <c r="BV6" s="34">
        <f t="shared" si="8"/>
        <v>41.04</v>
      </c>
      <c r="BW6" s="34">
        <f t="shared" si="8"/>
        <v>50.82</v>
      </c>
      <c r="BX6" s="34">
        <f t="shared" si="8"/>
        <v>52.19</v>
      </c>
      <c r="BY6" s="34">
        <f t="shared" si="8"/>
        <v>55.32</v>
      </c>
      <c r="BZ6" s="34">
        <f t="shared" si="8"/>
        <v>59.8</v>
      </c>
      <c r="CA6" s="33" t="str">
        <f>IF(CA7="","",IF(CA7="-","【-】","【"&amp;SUBSTITUTE(TEXT(CA7,"#,##0.00"),"-","△")&amp;"】"))</f>
        <v>【60.64】</v>
      </c>
      <c r="CB6" s="34">
        <f>IF(CB7="",NA(),CB7)</f>
        <v>298.39999999999998</v>
      </c>
      <c r="CC6" s="34">
        <f t="shared" ref="CC6:CK6" si="9">IF(CC7="",NA(),CC7)</f>
        <v>420.59</v>
      </c>
      <c r="CD6" s="34">
        <f t="shared" si="9"/>
        <v>417.2</v>
      </c>
      <c r="CE6" s="34">
        <f t="shared" si="9"/>
        <v>312.39999999999998</v>
      </c>
      <c r="CF6" s="34">
        <f t="shared" si="9"/>
        <v>472.08</v>
      </c>
      <c r="CG6" s="34">
        <f t="shared" si="9"/>
        <v>357.08</v>
      </c>
      <c r="CH6" s="34">
        <f t="shared" si="9"/>
        <v>300.52</v>
      </c>
      <c r="CI6" s="34">
        <f t="shared" si="9"/>
        <v>296.14</v>
      </c>
      <c r="CJ6" s="34">
        <f t="shared" si="9"/>
        <v>283.17</v>
      </c>
      <c r="CK6" s="34">
        <f t="shared" si="9"/>
        <v>263.76</v>
      </c>
      <c r="CL6" s="33" t="str">
        <f>IF(CL7="","",IF(CL7="-","【-】","【"&amp;SUBSTITUTE(TEXT(CL7,"#,##0.00"),"-","△")&amp;"】"))</f>
        <v>【255.52】</v>
      </c>
      <c r="CM6" s="34">
        <f>IF(CM7="",NA(),CM7)</f>
        <v>47.67</v>
      </c>
      <c r="CN6" s="34">
        <f t="shared" ref="CN6:CV6" si="10">IF(CN7="",NA(),CN7)</f>
        <v>39.909999999999997</v>
      </c>
      <c r="CO6" s="34">
        <f t="shared" si="10"/>
        <v>41.91</v>
      </c>
      <c r="CP6" s="34">
        <f t="shared" si="10"/>
        <v>42.64</v>
      </c>
      <c r="CQ6" s="34">
        <f t="shared" si="10"/>
        <v>43.91</v>
      </c>
      <c r="CR6" s="34">
        <f t="shared" si="10"/>
        <v>45.95</v>
      </c>
      <c r="CS6" s="34">
        <f t="shared" si="10"/>
        <v>53.24</v>
      </c>
      <c r="CT6" s="34">
        <f t="shared" si="10"/>
        <v>52.31</v>
      </c>
      <c r="CU6" s="34">
        <f t="shared" si="10"/>
        <v>60.65</v>
      </c>
      <c r="CV6" s="34">
        <f t="shared" si="10"/>
        <v>51.75</v>
      </c>
      <c r="CW6" s="33" t="str">
        <f>IF(CW7="","",IF(CW7="-","【-】","【"&amp;SUBSTITUTE(TEXT(CW7,"#,##0.00"),"-","△")&amp;"】"))</f>
        <v>【52.49】</v>
      </c>
      <c r="CX6" s="34">
        <f>IF(CX7="",NA(),CX7)</f>
        <v>87.98</v>
      </c>
      <c r="CY6" s="34">
        <f t="shared" ref="CY6:DG6" si="11">IF(CY7="",NA(),CY7)</f>
        <v>73.2</v>
      </c>
      <c r="CZ6" s="34">
        <f t="shared" si="11"/>
        <v>75.14</v>
      </c>
      <c r="DA6" s="34">
        <f t="shared" si="11"/>
        <v>77.88</v>
      </c>
      <c r="DB6" s="34">
        <f t="shared" si="11"/>
        <v>79.95</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232351</v>
      </c>
      <c r="D7" s="36">
        <v>47</v>
      </c>
      <c r="E7" s="36">
        <v>17</v>
      </c>
      <c r="F7" s="36">
        <v>5</v>
      </c>
      <c r="G7" s="36">
        <v>0</v>
      </c>
      <c r="H7" s="36" t="s">
        <v>110</v>
      </c>
      <c r="I7" s="36" t="s">
        <v>111</v>
      </c>
      <c r="J7" s="36" t="s">
        <v>112</v>
      </c>
      <c r="K7" s="36" t="s">
        <v>113</v>
      </c>
      <c r="L7" s="36" t="s">
        <v>114</v>
      </c>
      <c r="M7" s="36" t="s">
        <v>115</v>
      </c>
      <c r="N7" s="37" t="s">
        <v>116</v>
      </c>
      <c r="O7" s="37" t="s">
        <v>117</v>
      </c>
      <c r="P7" s="37">
        <v>16.440000000000001</v>
      </c>
      <c r="Q7" s="37">
        <v>102.98</v>
      </c>
      <c r="R7" s="37">
        <v>2376</v>
      </c>
      <c r="S7" s="37">
        <v>44433</v>
      </c>
      <c r="T7" s="37">
        <v>49</v>
      </c>
      <c r="U7" s="37">
        <v>906.8</v>
      </c>
      <c r="V7" s="37">
        <v>7277</v>
      </c>
      <c r="W7" s="37">
        <v>4.45</v>
      </c>
      <c r="X7" s="37">
        <v>1635.28</v>
      </c>
      <c r="Y7" s="37">
        <v>68.38</v>
      </c>
      <c r="Z7" s="37">
        <v>72.27</v>
      </c>
      <c r="AA7" s="37">
        <v>80.42</v>
      </c>
      <c r="AB7" s="37">
        <v>73.36</v>
      </c>
      <c r="AC7" s="37">
        <v>80.02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1417.94</v>
      </c>
      <c r="BG7" s="37">
        <v>1902.51</v>
      </c>
      <c r="BH7" s="37">
        <v>1327.98</v>
      </c>
      <c r="BI7" s="37">
        <v>1237.94</v>
      </c>
      <c r="BJ7" s="37">
        <v>1139.3800000000001</v>
      </c>
      <c r="BK7" s="37">
        <v>1117.1099999999999</v>
      </c>
      <c r="BL7" s="37">
        <v>1044.8</v>
      </c>
      <c r="BM7" s="37">
        <v>1081.8</v>
      </c>
      <c r="BN7" s="37">
        <v>974.93</v>
      </c>
      <c r="BO7" s="37">
        <v>855.8</v>
      </c>
      <c r="BP7" s="37">
        <v>814.89</v>
      </c>
      <c r="BQ7" s="37">
        <v>42.07</v>
      </c>
      <c r="BR7" s="37">
        <v>30.53</v>
      </c>
      <c r="BS7" s="37">
        <v>31.4</v>
      </c>
      <c r="BT7" s="37">
        <v>41.86</v>
      </c>
      <c r="BU7" s="37">
        <v>27.65</v>
      </c>
      <c r="BV7" s="37">
        <v>41.04</v>
      </c>
      <c r="BW7" s="37">
        <v>50.82</v>
      </c>
      <c r="BX7" s="37">
        <v>52.19</v>
      </c>
      <c r="BY7" s="37">
        <v>55.32</v>
      </c>
      <c r="BZ7" s="37">
        <v>59.8</v>
      </c>
      <c r="CA7" s="37">
        <v>60.64</v>
      </c>
      <c r="CB7" s="37">
        <v>298.39999999999998</v>
      </c>
      <c r="CC7" s="37">
        <v>420.59</v>
      </c>
      <c r="CD7" s="37">
        <v>417.2</v>
      </c>
      <c r="CE7" s="37">
        <v>312.39999999999998</v>
      </c>
      <c r="CF7" s="37">
        <v>472.08</v>
      </c>
      <c r="CG7" s="37">
        <v>357.08</v>
      </c>
      <c r="CH7" s="37">
        <v>300.52</v>
      </c>
      <c r="CI7" s="37">
        <v>296.14</v>
      </c>
      <c r="CJ7" s="37">
        <v>283.17</v>
      </c>
      <c r="CK7" s="37">
        <v>263.76</v>
      </c>
      <c r="CL7" s="37">
        <v>255.52</v>
      </c>
      <c r="CM7" s="37">
        <v>47.67</v>
      </c>
      <c r="CN7" s="37">
        <v>39.909999999999997</v>
      </c>
      <c r="CO7" s="37">
        <v>41.91</v>
      </c>
      <c r="CP7" s="37">
        <v>42.64</v>
      </c>
      <c r="CQ7" s="37">
        <v>43.91</v>
      </c>
      <c r="CR7" s="37">
        <v>45.95</v>
      </c>
      <c r="CS7" s="37">
        <v>53.24</v>
      </c>
      <c r="CT7" s="37">
        <v>52.31</v>
      </c>
      <c r="CU7" s="37">
        <v>60.65</v>
      </c>
      <c r="CV7" s="37">
        <v>51.75</v>
      </c>
      <c r="CW7" s="37">
        <v>52.49</v>
      </c>
      <c r="CX7" s="37">
        <v>87.98</v>
      </c>
      <c r="CY7" s="37">
        <v>73.2</v>
      </c>
      <c r="CZ7" s="37">
        <v>75.14</v>
      </c>
      <c r="DA7" s="37">
        <v>77.88</v>
      </c>
      <c r="DB7" s="37">
        <v>79.95</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2019-02-04T09:49:04Z</cp:lastPrinted>
  <dcterms:created xsi:type="dcterms:W3CDTF">2018-12-03T09:26:04Z</dcterms:created>
  <dcterms:modified xsi:type="dcterms:W3CDTF">2019-02-08T08:13:35Z</dcterms:modified>
  <cp:category/>
</cp:coreProperties>
</file>