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a\Desktop\近藤ファイル\bunseki29\"/>
    </mc:Choice>
  </mc:AlternateContent>
  <workbookProtection lockStructure="1"/>
  <bookViews>
    <workbookView xWindow="0" yWindow="0" windowWidth="19200" windowHeight="1227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c r="CV6" i="5"/>
  <c r="CU6" i="5"/>
  <c r="CT6" i="5"/>
  <c r="CS6" i="5"/>
  <c r="CR6" i="5"/>
  <c r="CQ6" i="5"/>
  <c r="CP6" i="5"/>
  <c r="CO6" i="5"/>
  <c r="CN6" i="5"/>
  <c r="CM6" i="5"/>
  <c r="CL6" i="5"/>
  <c r="J86" i="4"/>
  <c r="CK6" i="5"/>
  <c r="CJ6" i="5"/>
  <c r="CI6" i="5"/>
  <c r="CH6" i="5"/>
  <c r="CG6" i="5"/>
  <c r="CF6" i="5"/>
  <c r="CE6" i="5"/>
  <c r="CD6" i="5"/>
  <c r="CC6" i="5"/>
  <c r="CB6" i="5"/>
  <c r="CA6" i="5"/>
  <c r="I86" i="4"/>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c r="AH6" i="5"/>
  <c r="AG6" i="5"/>
  <c r="AF6" i="5"/>
  <c r="AE6" i="5"/>
  <c r="AD6" i="5"/>
  <c r="AC6" i="5"/>
  <c r="AB6" i="5"/>
  <c r="AA6" i="5"/>
  <c r="Z6" i="5"/>
  <c r="Y6" i="5"/>
  <c r="X6" i="5"/>
  <c r="BB10" i="4"/>
  <c r="W6" i="5"/>
  <c r="V6" i="5"/>
  <c r="U6" i="5"/>
  <c r="BB8" i="4"/>
  <c r="T6" i="5"/>
  <c r="AT8" i="4"/>
  <c r="S6" i="5"/>
  <c r="AL8" i="4"/>
  <c r="R6" i="5"/>
  <c r="AD10" i="4"/>
  <c r="Q6" i="5"/>
  <c r="W10" i="4"/>
  <c r="P6" i="5"/>
  <c r="P10" i="4"/>
  <c r="O6" i="5"/>
  <c r="N6" i="5"/>
  <c r="B10" i="4"/>
  <c r="M6" i="5"/>
  <c r="AD8" i="4"/>
  <c r="L6" i="5"/>
  <c r="W8" i="4"/>
  <c r="K6" i="5"/>
  <c r="J6" i="5"/>
  <c r="I6" i="5"/>
  <c r="B8" i="4"/>
  <c r="H6" i="5"/>
  <c r="B6" i="4"/>
  <c r="G6" i="5"/>
  <c r="F6" i="5"/>
  <c r="E6" i="5"/>
  <c r="D6" i="5"/>
  <c r="C6" i="5"/>
  <c r="B6" i="5"/>
  <c r="F10"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AT10" i="4"/>
  <c r="AL10" i="4"/>
  <c r="I10" i="4"/>
  <c r="P8" i="4"/>
  <c r="I8" i="4"/>
  <c r="B10" i="5"/>
  <c r="E10" i="5"/>
  <c r="D10" i="5"/>
  <c r="C10" i="5"/>
</calcChain>
</file>

<file path=xl/sharedStrings.xml><?xml version="1.0" encoding="utf-8"?>
<sst xmlns="http://schemas.openxmlformats.org/spreadsheetml/2006/main" count="240" uniqueCount="126">
  <si>
    <t>経営比較分析表（平成29年度決算）</t>
    <phoneticPr fontId="2"/>
  </si>
  <si>
    <t>業務名</t>
    <rPh sb="2" eb="3">
      <t>メイ</t>
    </rPh>
    <phoneticPr fontId="2"/>
  </si>
  <si>
    <t>業種名</t>
    <rPh sb="2" eb="3">
      <t>メイ</t>
    </rPh>
    <phoneticPr fontId="2"/>
  </si>
  <si>
    <t>事業名</t>
    <phoneticPr fontId="2"/>
  </si>
  <si>
    <t>類似団体区分</t>
    <rPh sb="4" eb="6">
      <t>クブン</t>
    </rPh>
    <phoneticPr fontId="2"/>
  </si>
  <si>
    <t>管理者の情報</t>
    <rPh sb="0" eb="3">
      <t>カンリシャ</t>
    </rPh>
    <rPh sb="4" eb="6">
      <t>ジョウホウ</t>
    </rPh>
    <phoneticPr fontId="2"/>
  </si>
  <si>
    <t>人口（人）</t>
    <rPh sb="0" eb="2">
      <t>ジンコウ</t>
    </rPh>
    <rPh sb="3" eb="4">
      <t>ヒト</t>
    </rPh>
    <phoneticPr fontId="2"/>
  </si>
  <si>
    <r>
      <t>面積(km</t>
    </r>
    <r>
      <rPr>
        <b/>
        <vertAlign val="superscript"/>
        <sz val="11"/>
        <color indexed="8"/>
        <rFont val="ＭＳ ゴシック"/>
        <family val="3"/>
        <charset val="128"/>
      </rPr>
      <t>2</t>
    </r>
    <r>
      <rPr>
        <b/>
        <sz val="11"/>
        <color indexed="8"/>
        <rFont val="ＭＳ ゴシック"/>
        <family val="3"/>
        <charset val="128"/>
      </rPr>
      <t>)</t>
    </r>
    <phoneticPr fontId="2"/>
  </si>
  <si>
    <r>
      <t>人口密度(人/km</t>
    </r>
    <r>
      <rPr>
        <b/>
        <vertAlign val="superscript"/>
        <sz val="11"/>
        <color indexed="8"/>
        <rFont val="ＭＳ ゴシック"/>
        <family val="3"/>
        <charset val="128"/>
      </rPr>
      <t>2</t>
    </r>
    <r>
      <rPr>
        <b/>
        <sz val="11"/>
        <color indexed="8"/>
        <rFont val="ＭＳ ゴシック"/>
        <family val="3"/>
        <charset val="128"/>
      </rPr>
      <t>)</t>
    </r>
    <phoneticPr fontId="2"/>
  </si>
  <si>
    <t>グラフ凡例</t>
    <rPh sb="3" eb="5">
      <t>ハンレイ</t>
    </rPh>
    <phoneticPr fontId="2"/>
  </si>
  <si>
    <t>■</t>
    <phoneticPr fontId="2"/>
  </si>
  <si>
    <t>当該団体値（当該値）</t>
    <rPh sb="2" eb="4">
      <t>ダンタイ</t>
    </rPh>
    <phoneticPr fontId="2"/>
  </si>
  <si>
    <t>資金不足比率(％)</t>
    <phoneticPr fontId="2"/>
  </si>
  <si>
    <t>自己資本構成比率(％)</t>
    <phoneticPr fontId="2"/>
  </si>
  <si>
    <t>普及率(％)</t>
    <phoneticPr fontId="2"/>
  </si>
  <si>
    <t>有収率(％)</t>
    <rPh sb="0" eb="1">
      <t>ユウ</t>
    </rPh>
    <rPh sb="1" eb="3">
      <t>シュウリツ</t>
    </rPh>
    <phoneticPr fontId="2"/>
  </si>
  <si>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2"/>
  </si>
  <si>
    <t>処理区域内人口(人)</t>
    <rPh sb="0" eb="2">
      <t>ショリ</t>
    </rPh>
    <rPh sb="2" eb="5">
      <t>クイキナイ</t>
    </rPh>
    <phoneticPr fontId="2"/>
  </si>
  <si>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2"/>
  </si>
  <si>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2"/>
  </si>
  <si>
    <t>－</t>
    <phoneticPr fontId="2"/>
  </si>
  <si>
    <t>類似団体平均値（平均値）</t>
    <phoneticPr fontId="2"/>
  </si>
  <si>
    <t>【】</t>
    <phoneticPr fontId="2"/>
  </si>
  <si>
    <t>平成29年度全国平均</t>
    <phoneticPr fontId="2"/>
  </si>
  <si>
    <t>分析欄</t>
    <rPh sb="0" eb="2">
      <t>ブンセキ</t>
    </rPh>
    <rPh sb="2" eb="3">
      <t>ラン</t>
    </rPh>
    <phoneticPr fontId="2"/>
  </si>
  <si>
    <t>1. 経営の健全性・効率性</t>
    <phoneticPr fontId="2"/>
  </si>
  <si>
    <t>1. 経営の健全性・効率性について</t>
    <phoneticPr fontId="2"/>
  </si>
  <si>
    <t>「単年度の収支」</t>
    <phoneticPr fontId="2"/>
  </si>
  <si>
    <t>「累積欠損」</t>
    <rPh sb="1" eb="3">
      <t>ルイセキ</t>
    </rPh>
    <rPh sb="3" eb="5">
      <t>ケッソン</t>
    </rPh>
    <phoneticPr fontId="2"/>
  </si>
  <si>
    <t>「支払能力」</t>
    <phoneticPr fontId="2"/>
  </si>
  <si>
    <t>「債務残高」</t>
    <rPh sb="1" eb="3">
      <t>サイム</t>
    </rPh>
    <rPh sb="3" eb="5">
      <t>ザンダカ</t>
    </rPh>
    <phoneticPr fontId="2"/>
  </si>
  <si>
    <t>2. 老朽化の状況について</t>
    <phoneticPr fontId="2"/>
  </si>
  <si>
    <t>「料金水準の適切性」</t>
    <rPh sb="1" eb="3">
      <t>リョウキン</t>
    </rPh>
    <rPh sb="3" eb="5">
      <t>スイジュン</t>
    </rPh>
    <rPh sb="6" eb="8">
      <t>テキセツ</t>
    </rPh>
    <rPh sb="8" eb="9">
      <t>セイ</t>
    </rPh>
    <phoneticPr fontId="2"/>
  </si>
  <si>
    <t>「費用の効率性」</t>
    <rPh sb="1" eb="3">
      <t>ヒヨウ</t>
    </rPh>
    <rPh sb="4" eb="6">
      <t>コウリツ</t>
    </rPh>
    <rPh sb="6" eb="7">
      <t>セイ</t>
    </rPh>
    <phoneticPr fontId="2"/>
  </si>
  <si>
    <t>「施設の効率性」</t>
    <rPh sb="1" eb="3">
      <t>シセツ</t>
    </rPh>
    <rPh sb="4" eb="6">
      <t>コウリツ</t>
    </rPh>
    <rPh sb="6" eb="7">
      <t>セイ</t>
    </rPh>
    <phoneticPr fontId="2"/>
  </si>
  <si>
    <t>「使用料対象の捕捉」</t>
    <rPh sb="1" eb="4">
      <t>シヨウリョウ</t>
    </rPh>
    <rPh sb="4" eb="6">
      <t>タイショウ</t>
    </rPh>
    <rPh sb="7" eb="9">
      <t>ホソク</t>
    </rPh>
    <phoneticPr fontId="2"/>
  </si>
  <si>
    <t>2. 老朽化の状況</t>
    <phoneticPr fontId="2"/>
  </si>
  <si>
    <t>全体総括</t>
    <rPh sb="0" eb="2">
      <t>ゼンタイ</t>
    </rPh>
    <rPh sb="2" eb="4">
      <t>ソウカツ</t>
    </rPh>
    <phoneticPr fontId="2"/>
  </si>
  <si>
    <t>「施設全体の減価償却の状況」</t>
    <rPh sb="1" eb="3">
      <t>シセツ</t>
    </rPh>
    <rPh sb="3" eb="5">
      <t>ゼンタイ</t>
    </rPh>
    <rPh sb="6" eb="8">
      <t>ゲンカ</t>
    </rPh>
    <rPh sb="8" eb="10">
      <t>ショウキャク</t>
    </rPh>
    <rPh sb="11" eb="13">
      <t>ジョウキョウ</t>
    </rPh>
    <phoneticPr fontId="2"/>
  </si>
  <si>
    <t>「管渠の経年化の状況」</t>
    <rPh sb="4" eb="7">
      <t>ケイネンカ</t>
    </rPh>
    <rPh sb="8" eb="10">
      <t>ジョウキョウ</t>
    </rPh>
    <phoneticPr fontId="2"/>
  </si>
  <si>
    <t>「管渠の更新投資・老朽化対策の実施状況」</t>
    <rPh sb="4" eb="6">
      <t>コウシン</t>
    </rPh>
    <rPh sb="6" eb="8">
      <t>トウシ</t>
    </rPh>
    <rPh sb="9" eb="12">
      <t>ロウキュウカ</t>
    </rPh>
    <rPh sb="12" eb="14">
      <t>タイサク</t>
    </rPh>
    <rPh sb="15" eb="17">
      <t>ジッシ</t>
    </rPh>
    <rPh sb="17" eb="19">
      <t>ジョウキョウ</t>
    </rPh>
    <phoneticPr fontId="2"/>
  </si>
  <si>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</si>
  <si>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2"/>
  </si>
  <si>
    <t>全国平均</t>
    <rPh sb="0" eb="2">
      <t>ゼンコク</t>
    </rPh>
    <rPh sb="2" eb="4">
      <t>ヘイキン</t>
    </rPh>
    <phoneticPr fontId="2"/>
  </si>
  <si>
    <t>1①</t>
  </si>
  <si>
    <t>1②</t>
  </si>
  <si>
    <t>1③</t>
  </si>
  <si>
    <t>1④</t>
  </si>
  <si>
    <t>1⑤</t>
  </si>
  <si>
    <t>1⑥</t>
  </si>
  <si>
    <t>1⑦</t>
    <phoneticPr fontId="2"/>
  </si>
  <si>
    <t>1⑧</t>
    <phoneticPr fontId="2"/>
  </si>
  <si>
    <t>2①</t>
  </si>
  <si>
    <t>2②</t>
  </si>
  <si>
    <t>2③</t>
  </si>
  <si>
    <t>-</t>
    <phoneticPr fontId="2"/>
  </si>
  <si>
    <t>-</t>
    <phoneticPr fontId="2"/>
  </si>
  <si>
    <t>下水道事業(法非適用)</t>
    <rPh sb="3" eb="5">
      <t>ジギョウ</t>
    </rPh>
    <rPh sb="6" eb="7">
      <t>ホウ</t>
    </rPh>
    <rPh sb="7" eb="8">
      <t>ヒ</t>
    </rPh>
    <rPh sb="8" eb="10">
      <t>テキヨウ</t>
    </rPh>
    <phoneticPr fontId="2"/>
  </si>
  <si>
    <t>項番</t>
    <rPh sb="0" eb="2">
      <t>コウバン</t>
    </rPh>
    <phoneticPr fontId="2"/>
  </si>
  <si>
    <t>大項目</t>
    <rPh sb="0" eb="3">
      <t>ダイコウモク</t>
    </rPh>
    <phoneticPr fontId="2"/>
  </si>
  <si>
    <t>年度</t>
    <rPh sb="0" eb="2">
      <t>ネンド</t>
    </rPh>
    <phoneticPr fontId="2"/>
  </si>
  <si>
    <t>団体CD</t>
    <rPh sb="0" eb="2">
      <t>ダンタイ</t>
    </rPh>
    <phoneticPr fontId="2"/>
  </si>
  <si>
    <t>業務CD</t>
    <rPh sb="0" eb="2">
      <t>ギョウム</t>
    </rPh>
    <phoneticPr fontId="2"/>
  </si>
  <si>
    <t>業種CD</t>
    <rPh sb="0" eb="2">
      <t>ギョウシュ</t>
    </rPh>
    <phoneticPr fontId="2"/>
  </si>
  <si>
    <t>事業CD</t>
    <rPh sb="0" eb="2">
      <t>ジギョウ</t>
    </rPh>
    <phoneticPr fontId="2"/>
  </si>
  <si>
    <t>施設CD</t>
    <rPh sb="0" eb="2">
      <t>シセツ</t>
    </rPh>
    <phoneticPr fontId="2"/>
  </si>
  <si>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</si>
  <si>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</si>
  <si>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2. 老朽化の状況</t>
    <phoneticPr fontId="2"/>
  </si>
  <si>
    <t>中項目</t>
    <rPh sb="0" eb="1">
      <t>チュウ</t>
    </rPh>
    <rPh sb="1" eb="3">
      <t>コウモク</t>
    </rPh>
    <phoneticPr fontId="2"/>
  </si>
  <si>
    <t>①収益的収支比率(％)</t>
    <rPh sb="1" eb="4">
      <t>シュウエキテキ</t>
    </rPh>
    <phoneticPr fontId="2"/>
  </si>
  <si>
    <t>②累積欠損金比率(％)</t>
    <phoneticPr fontId="2"/>
  </si>
  <si>
    <t>③流動比率(％)</t>
    <rPh sb="1" eb="3">
      <t>リュウドウ</t>
    </rPh>
    <rPh sb="3" eb="5">
      <t>ヒリツ</t>
    </rPh>
    <phoneticPr fontId="2"/>
  </si>
  <si>
    <t>④企業債残高対事業規模比率(％)</t>
    <phoneticPr fontId="2"/>
  </si>
  <si>
    <t>⑤経費回収率(％)</t>
    <phoneticPr fontId="2"/>
  </si>
  <si>
    <t>⑥汚水処理原価(円)</t>
    <rPh sb="1" eb="3">
      <t>オスイ</t>
    </rPh>
    <rPh sb="3" eb="5">
      <t>ショリ</t>
    </rPh>
    <rPh sb="5" eb="7">
      <t>ゲンカ</t>
    </rPh>
    <rPh sb="8" eb="9">
      <t>エン</t>
    </rPh>
    <phoneticPr fontId="2"/>
  </si>
  <si>
    <t>⑦施設利用率(％)</t>
    <rPh sb="1" eb="3">
      <t>シセツ</t>
    </rPh>
    <rPh sb="3" eb="6">
      <t>リヨウリツ</t>
    </rPh>
    <phoneticPr fontId="2"/>
  </si>
  <si>
    <t>⑧水洗化率(％)</t>
    <phoneticPr fontId="2"/>
  </si>
  <si>
    <t>①有形固定資産減価償却率(％)</t>
    <rPh sb="1" eb="3">
      <t>ユウケイ</t>
    </rPh>
    <rPh sb="3" eb="5">
      <t>コテイ</t>
    </rPh>
    <rPh sb="5" eb="7">
      <t>シサン</t>
    </rPh>
    <rPh sb="7" eb="9">
      <t>ゲンカ</t>
    </rPh>
    <rPh sb="9" eb="11">
      <t>ショウキャク</t>
    </rPh>
    <rPh sb="11" eb="12">
      <t>リツ</t>
    </rPh>
    <phoneticPr fontId="2"/>
  </si>
  <si>
    <t>②管渠老朽化率(％)</t>
    <phoneticPr fontId="2"/>
  </si>
  <si>
    <t>③管渠改善率(％)</t>
    <phoneticPr fontId="2"/>
  </si>
  <si>
    <t>小項目</t>
    <rPh sb="0" eb="3">
      <t>ショウコウモク</t>
    </rPh>
    <phoneticPr fontId="2"/>
  </si>
  <si>
    <t>都道府県名</t>
    <rPh sb="0" eb="4">
      <t>トドウフケン</t>
    </rPh>
    <rPh sb="4" eb="5">
      <t>メイ</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</si>
  <si>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</si>
  <si>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</si>
  <si>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</si>
  <si>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</si>
  <si>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</si>
  <si>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</si>
  <si>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</si>
  <si>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</si>
  <si>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</si>
  <si>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</si>
  <si>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</si>
  <si>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人口密度</t>
    <rPh sb="0" eb="2">
      <t>ジンコウ</t>
    </rPh>
    <rPh sb="2" eb="4">
      <t>ミツド</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</si>
  <si>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</si>
  <si>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</si>
  <si>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</si>
  <si>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</si>
  <si>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</si>
  <si>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</si>
  <si>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</si>
  <si>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</si>
  <si>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</si>
  <si>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類似団体平均(N-3)</t>
  </si>
  <si>
    <t>類似団体平均(N-2)</t>
  </si>
  <si>
    <t>類似団体平均(N-1)</t>
  </si>
  <si>
    <t>類似団体平均(N)</t>
  </si>
  <si>
    <t>全国平均</t>
  </si>
  <si>
    <t>参照用</t>
    <rPh sb="0" eb="3">
      <t>サンショウヨウ</t>
    </rPh>
    <phoneticPr fontId="2"/>
  </si>
  <si>
    <t>愛知県　長久手市</t>
  </si>
  <si>
    <t>法非適用</t>
  </si>
  <si>
    <t>下水道事業</t>
  </si>
  <si>
    <t>公共下水道</t>
  </si>
  <si>
    <t>Bc2</t>
  </si>
  <si>
    <t>非設置</t>
  </si>
  <si>
    <t>-</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</si>
  <si>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</si>
  <si>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</si>
  <si>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</si>
  <si>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</si>
  <si>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</si>
  <si>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</si>
  <si>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本市で最も古い管渠は平成３年築造となるため、類似団体及び全国的にも比較的新しく、更新した管渠延長はありません。今後、管渠の改築等の必要性が高い場合などには、改築等の財源の確保や経営に与える影響等を踏まえた分析を行い、管渠の長寿命化計画策定等を行い効果的に見直しなどを行う必要があります。</t>
    <phoneticPr fontId="2"/>
  </si>
  <si>
    <t>収益的収支比率や経費回収率に影響を与える地方債償還金や利子償還金の負担が現在高いことにより、率が他団体や全国平均より低くなっていますが、償還のピークが平成３１～３３年度あたりと想定しており、それ以降は減少する見込みであります。また、現在、浄化センターの長寿命化事業を行っていますので、大規模修繕や耐震化工事等を特定の年度に一極集中することを避けたり、出来るだけ効率良く行えるように計画しています。このことにより、汚水処理原価の削減も行っていけるものと考えています。今後、管渠についても老朽化が進んでいきますので、これについてもストックマネジメント計画等により更新を計画的に行う必要があると考えています。さらに、平成３０年４月には地方公営企業法適用を行いました。平成３１年度までに経営戦略を策定し経営状況の明確化をよりいっそう図っていきます。</t>
    <phoneticPr fontId="2"/>
  </si>
  <si>
    <t xml:space="preserve">①収益的収支比率の数値は70％前後の数値で推移しています。これは、急激な下水道整備に伴う償還金負担が増しているためであります。経営改善に向けた取組が必要ではありますが、償還のピークが過ぎるまではこの傾向が続く見込みです。平成２７年度は、利子償還金に対する一般会計繰入金が減少したため比率が下がりましたが、翌年度以降は使用料収入等の増加により比率が72％前後になりました。④企業債残高対事業規模比率は平成23年度以降、徐々に低くなっていましたが、平成27年度に元金の償還が進んだため、さらに数値が低くなり、平成29年度も減少しました。類似団体と比較しても低い水準です。⑤経費回収率が平成26年度までは70％前後の数値で推移していましたが、平成27年度からは数値が少し改善されました。しかし、引き続き下水道整備に伴う償還金負担が大きく、一般会計繰入金も充当しているため、今後も数値は100％を下回ると予測しています。⑥汚水処理原価は、平成22年度以降ほぼ横ばいで類似団体より若干高めでしたが、平成27年度以降は有収水量が増加したことにより原価が下がり、類似団体平均値を下回りました。今後は、現在浄化センターの長寿命化計画等により、さらに投資の効率化や維持管理費の削減を図っていきます。
⑦施設利用率は、50％前後を推移しています。一般的に高い数値であることが望まれています。現在住宅建設も増加していることにより、今後処理水量の増加が見込まれていますので、今後利用率は上がっていくと予測しています。
⑧水洗化率は90％を超えました。水質保全の観点や使用料収入を図るため、さらなる水洗化率向上に取り組んでいます。
</t>
    <rPh sb="110" eb="112">
      <t>ヘイセイ</t>
    </rPh>
    <rPh sb="114" eb="116">
      <t>ネンド</t>
    </rPh>
    <rPh sb="118" eb="120">
      <t>リシ</t>
    </rPh>
    <rPh sb="120" eb="123">
      <t>ショウカンキン</t>
    </rPh>
    <rPh sb="124" eb="125">
      <t>タイ</t>
    </rPh>
    <rPh sb="127" eb="129">
      <t>イッパン</t>
    </rPh>
    <rPh sb="129" eb="131">
      <t>カイケイ</t>
    </rPh>
    <rPh sb="131" eb="134">
      <t>クリイレキン</t>
    </rPh>
    <rPh sb="135" eb="137">
      <t>ゲンショウ</t>
    </rPh>
    <rPh sb="141" eb="143">
      <t>ヒリツ</t>
    </rPh>
    <rPh sb="144" eb="145">
      <t>サ</t>
    </rPh>
    <rPh sb="152" eb="155">
      <t>ヨクネンド</t>
    </rPh>
    <rPh sb="155" eb="157">
      <t>イコウ</t>
    </rPh>
    <rPh sb="158" eb="161">
      <t>シヨウリョウ</t>
    </rPh>
    <rPh sb="161" eb="163">
      <t>シュウニュウ</t>
    </rPh>
    <rPh sb="163" eb="164">
      <t>トウ</t>
    </rPh>
    <rPh sb="165" eb="167">
      <t>ゾウカ</t>
    </rPh>
    <rPh sb="170" eb="172">
      <t>ヒリツ</t>
    </rPh>
    <rPh sb="176" eb="178">
      <t>ゼンゴ</t>
    </rPh>
    <rPh sb="362" eb="363">
      <t>オオ</t>
    </rPh>
    <rPh sb="657" eb="658">
      <t>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</si>
</sst>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3"/>
      <charset val="128"/>
    </font>
    <font>
      <b/>
      <sz val="11"/>
      <color indexed="8"/>
      <name val="ＭＳ ゴシック"/>
      <family val="3"/>
      <charset val="128"/>
    </font>
    <font>
      <sz val="6"/>
      <name val="ＭＳ Ｐゴシック"/>
      <family val="3"/>
      <charset val="128"/>
    </font>
    <font>
      <b/>
      <vertAlign val="superscript"/>
      <sz val="11"/>
      <color indexed="8"/>
      <name val="ＭＳ ゴシック"/>
      <family val="3"/>
      <charset val="128"/>
    </font>
    <font>
      <b/>
      <vertAlign val="superscript"/>
      <sz val="12"/>
      <color indexed="8"/>
      <name val="ＭＳ ゴシック"/>
      <family val="3"/>
      <charset val="128"/>
    </font>
    <font>
      <sz val="11"/>
      <color theme="1"/>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3"/>
      <charset val="128"/>
    </font>
    <font>
      <b/>
      <sz val="12"/>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CD5B4"/>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89">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7" fillId="0" borderId="7" xfId="0" applyFont="1" applyBorder="1">
      <alignment vertical="center"/>
    </xf>
    <xf numFmtId="0" fontId="7" fillId="0" borderId="0" xfId="0" applyFont="1" applyBorder="1">
      <alignment vertical="center"/>
    </xf>
    <xf numFmtId="0" fontId="7" fillId="0" borderId="4"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7" fillId="0" borderId="8" xfId="0" applyFont="1" applyBorder="1">
      <alignment vertical="center"/>
    </xf>
    <xf numFmtId="0" fontId="7" fillId="0" borderId="5" xfId="0" applyFont="1" applyBorder="1">
      <alignment vertical="center"/>
    </xf>
    <xf numFmtId="0" fontId="7" fillId="0" borderId="6" xfId="0" applyFont="1" applyBorder="1">
      <alignment vertical="center"/>
    </xf>
    <xf numFmtId="0" fontId="6" fillId="0" borderId="0" xfId="0" applyFont="1" applyBorder="1" applyAlignment="1">
      <alignment horizontal="center" vertical="center"/>
    </xf>
    <xf numFmtId="0" fontId="14" fillId="0" borderId="0" xfId="0" applyFont="1" applyProtection="1">
      <alignment vertical="center"/>
      <protection hidden="1"/>
    </xf>
    <xf numFmtId="0" fontId="14"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5" fillId="3" borderId="9" xfId="1" applyNumberFormat="1" applyFont="1" applyFill="1" applyBorder="1" applyAlignment="1">
      <alignment vertical="center" shrinkToFit="1"/>
    </xf>
    <xf numFmtId="178" fontId="5"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5"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8" fillId="0" borderId="0" xfId="0" applyFont="1" applyAlignment="1">
      <alignment horizontal="center" vertical="center"/>
    </xf>
    <xf numFmtId="49" fontId="6" fillId="0" borderId="5" xfId="0" applyNumberFormat="1" applyFont="1" applyBorder="1" applyAlignment="1" applyProtection="1">
      <alignment horizontal="left" vertical="center"/>
      <protection hidden="1"/>
    </xf>
    <xf numFmtId="0" fontId="6" fillId="5" borderId="9" xfId="0" applyFont="1" applyFill="1" applyBorder="1" applyAlignment="1">
      <alignment horizontal="center" vertical="center" shrinkToFit="1"/>
    </xf>
    <xf numFmtId="0" fontId="7" fillId="0" borderId="9" xfId="0" applyNumberFormat="1" applyFont="1" applyBorder="1" applyAlignment="1" applyProtection="1">
      <alignment horizontal="center" vertical="center"/>
      <protection hidden="1"/>
    </xf>
    <xf numFmtId="0" fontId="7" fillId="0" borderId="9" xfId="0" applyNumberFormat="1" applyFont="1" applyBorder="1" applyAlignment="1" applyProtection="1">
      <alignment horizontal="center" vertical="center" shrinkToFit="1"/>
      <protection hidden="1"/>
    </xf>
    <xf numFmtId="176" fontId="7" fillId="0" borderId="9" xfId="0" applyNumberFormat="1" applyFont="1" applyBorder="1" applyAlignment="1" applyProtection="1">
      <alignment horizontal="center" vertical="center"/>
      <protection hidden="1"/>
    </xf>
    <xf numFmtId="0" fontId="6" fillId="0" borderId="8" xfId="0" applyFont="1" applyBorder="1" applyAlignment="1">
      <alignment horizontal="center" vertical="center"/>
    </xf>
    <xf numFmtId="0" fontId="6" fillId="0" borderId="5" xfId="0" applyFont="1" applyBorder="1" applyAlignment="1">
      <alignment horizontal="center" vertical="center"/>
    </xf>
    <xf numFmtId="177" fontId="7" fillId="0" borderId="9" xfId="0" applyNumberFormat="1" applyFont="1" applyBorder="1" applyAlignment="1" applyProtection="1">
      <alignment horizontal="center" vertical="center"/>
      <protection hidden="1"/>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left"/>
    </xf>
    <xf numFmtId="0" fontId="9" fillId="0" borderId="5" xfId="0" applyFont="1" applyBorder="1" applyAlignment="1">
      <alignment horizontal="lef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Border="1" applyAlignment="1">
      <alignment horizontal="left" vertical="center"/>
    </xf>
    <xf numFmtId="0" fontId="15" fillId="0" borderId="4" xfId="0" applyFont="1" applyBorder="1" applyAlignment="1">
      <alignment horizontal="left" vertical="center"/>
    </xf>
    <xf numFmtId="0" fontId="16" fillId="0" borderId="7"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127096"/>
        <c:axId val="22112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ser>
        <c:dLbls>
          <c:showLegendKey val="0"/>
          <c:showVal val="0"/>
          <c:showCatName val="0"/>
          <c:showSerName val="0"/>
          <c:showPercent val="0"/>
          <c:showBubbleSize val="0"/>
        </c:dLbls>
        <c:marker val="1"/>
        <c:smooth val="0"/>
        <c:axId val="221127096"/>
        <c:axId val="221125136"/>
      </c:lineChart>
      <c:dateAx>
        <c:axId val="221127096"/>
        <c:scaling>
          <c:orientation val="minMax"/>
        </c:scaling>
        <c:delete val="1"/>
        <c:axPos val="b"/>
        <c:numFmt formatCode="ge" sourceLinked="1"/>
        <c:majorTickMark val="out"/>
        <c:minorTickMark val="none"/>
        <c:tickLblPos val="nextTo"/>
        <c:crossAx val="221125136"/>
        <c:crosses val="autoZero"/>
        <c:auto val="1"/>
        <c:lblOffset val="100"/>
        <c:baseTimeUnit val="years"/>
      </c:dateAx>
      <c:valAx>
        <c:axId val="22112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2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45.96</c:v>
                </c:pt>
                <c:pt idx="1">
                  <c:v>48.34</c:v>
                </c:pt>
                <c:pt idx="2">
                  <c:v>46.74</c:v>
                </c:pt>
                <c:pt idx="3">
                  <c:v>52.8</c:v>
                </c:pt>
                <c:pt idx="4">
                  <c:v>54.52</c:v>
                </c:pt>
              </c:numCache>
            </c:numRef>
          </c:val>
        </c:ser>
        <c:dLbls>
          <c:showLegendKey val="0"/>
          <c:showVal val="0"/>
          <c:showCatName val="0"/>
          <c:showSerName val="0"/>
          <c:showPercent val="0"/>
          <c:showBubbleSize val="0"/>
        </c:dLbls>
        <c:gapWidth val="150"/>
        <c:axId val="322116064"/>
        <c:axId val="32276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ser>
        <c:dLbls>
          <c:showLegendKey val="0"/>
          <c:showVal val="0"/>
          <c:showCatName val="0"/>
          <c:showSerName val="0"/>
          <c:showPercent val="0"/>
          <c:showBubbleSize val="0"/>
        </c:dLbls>
        <c:marker val="1"/>
        <c:smooth val="0"/>
        <c:axId val="322116064"/>
        <c:axId val="322769192"/>
      </c:lineChart>
      <c:dateAx>
        <c:axId val="322116064"/>
        <c:scaling>
          <c:orientation val="minMax"/>
        </c:scaling>
        <c:delete val="1"/>
        <c:axPos val="b"/>
        <c:numFmt formatCode="ge" sourceLinked="1"/>
        <c:majorTickMark val="out"/>
        <c:minorTickMark val="none"/>
        <c:tickLblPos val="nextTo"/>
        <c:crossAx val="322769192"/>
        <c:crosses val="autoZero"/>
        <c:auto val="1"/>
        <c:lblOffset val="100"/>
        <c:baseTimeUnit val="years"/>
      </c:dateAx>
      <c:valAx>
        <c:axId val="32276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88.31</c:v>
                </c:pt>
                <c:pt idx="1">
                  <c:v>89.27</c:v>
                </c:pt>
                <c:pt idx="2">
                  <c:v>89.54</c:v>
                </c:pt>
                <c:pt idx="3">
                  <c:v>89.89</c:v>
                </c:pt>
                <c:pt idx="4">
                  <c:v>90.99</c:v>
                </c:pt>
              </c:numCache>
            </c:numRef>
          </c:val>
        </c:ser>
        <c:dLbls>
          <c:showLegendKey val="0"/>
          <c:showVal val="0"/>
          <c:showCatName val="0"/>
          <c:showSerName val="0"/>
          <c:showPercent val="0"/>
          <c:showBubbleSize val="0"/>
        </c:dLbls>
        <c:gapWidth val="150"/>
        <c:axId val="322770760"/>
        <c:axId val="32277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ser>
        <c:dLbls>
          <c:showLegendKey val="0"/>
          <c:showVal val="0"/>
          <c:showCatName val="0"/>
          <c:showSerName val="0"/>
          <c:showPercent val="0"/>
          <c:showBubbleSize val="0"/>
        </c:dLbls>
        <c:marker val="1"/>
        <c:smooth val="0"/>
        <c:axId val="322770760"/>
        <c:axId val="322771152"/>
      </c:lineChart>
      <c:dateAx>
        <c:axId val="322770760"/>
        <c:scaling>
          <c:orientation val="minMax"/>
        </c:scaling>
        <c:delete val="1"/>
        <c:axPos val="b"/>
        <c:numFmt formatCode="ge" sourceLinked="1"/>
        <c:majorTickMark val="out"/>
        <c:minorTickMark val="none"/>
        <c:tickLblPos val="nextTo"/>
        <c:crossAx val="322771152"/>
        <c:crosses val="autoZero"/>
        <c:auto val="1"/>
        <c:lblOffset val="100"/>
        <c:baseTimeUnit val="years"/>
      </c:dateAx>
      <c:valAx>
        <c:axId val="32277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72.63</c:v>
                </c:pt>
                <c:pt idx="1">
                  <c:v>71.25</c:v>
                </c:pt>
                <c:pt idx="2">
                  <c:v>67.349999999999994</c:v>
                </c:pt>
                <c:pt idx="3">
                  <c:v>72.930000000000007</c:v>
                </c:pt>
                <c:pt idx="4">
                  <c:v>72.16</c:v>
                </c:pt>
              </c:numCache>
            </c:numRef>
          </c:val>
        </c:ser>
        <c:dLbls>
          <c:showLegendKey val="0"/>
          <c:showVal val="0"/>
          <c:showCatName val="0"/>
          <c:showSerName val="0"/>
          <c:showPercent val="0"/>
          <c:showBubbleSize val="0"/>
        </c:dLbls>
        <c:gapWidth val="150"/>
        <c:axId val="221127880"/>
        <c:axId val="22112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127880"/>
        <c:axId val="221128272"/>
      </c:lineChart>
      <c:dateAx>
        <c:axId val="221127880"/>
        <c:scaling>
          <c:orientation val="minMax"/>
        </c:scaling>
        <c:delete val="1"/>
        <c:axPos val="b"/>
        <c:numFmt formatCode="ge" sourceLinked="1"/>
        <c:majorTickMark val="out"/>
        <c:minorTickMark val="none"/>
        <c:tickLblPos val="nextTo"/>
        <c:crossAx val="221128272"/>
        <c:crosses val="autoZero"/>
        <c:auto val="1"/>
        <c:lblOffset val="100"/>
        <c:baseTimeUnit val="years"/>
      </c:dateAx>
      <c:valAx>
        <c:axId val="22112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2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233440"/>
        <c:axId val="3192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233440"/>
        <c:axId val="319236576"/>
      </c:lineChart>
      <c:dateAx>
        <c:axId val="319233440"/>
        <c:scaling>
          <c:orientation val="minMax"/>
        </c:scaling>
        <c:delete val="1"/>
        <c:axPos val="b"/>
        <c:numFmt formatCode="ge" sourceLinked="1"/>
        <c:majorTickMark val="out"/>
        <c:minorTickMark val="none"/>
        <c:tickLblPos val="nextTo"/>
        <c:crossAx val="319236576"/>
        <c:crosses val="autoZero"/>
        <c:auto val="1"/>
        <c:lblOffset val="100"/>
        <c:baseTimeUnit val="years"/>
      </c:dateAx>
      <c:valAx>
        <c:axId val="3192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114496"/>
        <c:axId val="32211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114496"/>
        <c:axId val="322114888"/>
      </c:lineChart>
      <c:dateAx>
        <c:axId val="322114496"/>
        <c:scaling>
          <c:orientation val="minMax"/>
        </c:scaling>
        <c:delete val="1"/>
        <c:axPos val="b"/>
        <c:numFmt formatCode="ge" sourceLinked="1"/>
        <c:majorTickMark val="out"/>
        <c:minorTickMark val="none"/>
        <c:tickLblPos val="nextTo"/>
        <c:crossAx val="322114888"/>
        <c:crosses val="autoZero"/>
        <c:auto val="1"/>
        <c:lblOffset val="100"/>
        <c:baseTimeUnit val="years"/>
      </c:dateAx>
      <c:valAx>
        <c:axId val="32211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117632"/>
        <c:axId val="32211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117632"/>
        <c:axId val="322118024"/>
      </c:lineChart>
      <c:dateAx>
        <c:axId val="322117632"/>
        <c:scaling>
          <c:orientation val="minMax"/>
        </c:scaling>
        <c:delete val="1"/>
        <c:axPos val="b"/>
        <c:numFmt formatCode="ge" sourceLinked="1"/>
        <c:majorTickMark val="out"/>
        <c:minorTickMark val="none"/>
        <c:tickLblPos val="nextTo"/>
        <c:crossAx val="322118024"/>
        <c:crosses val="autoZero"/>
        <c:auto val="1"/>
        <c:lblOffset val="100"/>
        <c:baseTimeUnit val="years"/>
      </c:dateAx>
      <c:valAx>
        <c:axId val="32211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457976"/>
        <c:axId val="3224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457976"/>
        <c:axId val="322458368"/>
      </c:lineChart>
      <c:dateAx>
        <c:axId val="322457976"/>
        <c:scaling>
          <c:orientation val="minMax"/>
        </c:scaling>
        <c:delete val="1"/>
        <c:axPos val="b"/>
        <c:numFmt formatCode="ge" sourceLinked="1"/>
        <c:majorTickMark val="out"/>
        <c:minorTickMark val="none"/>
        <c:tickLblPos val="nextTo"/>
        <c:crossAx val="322458368"/>
        <c:crosses val="autoZero"/>
        <c:auto val="1"/>
        <c:lblOffset val="100"/>
        <c:baseTimeUnit val="years"/>
      </c:dateAx>
      <c:valAx>
        <c:axId val="3224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5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887.37</c:v>
                </c:pt>
                <c:pt idx="1">
                  <c:v>814.9</c:v>
                </c:pt>
                <c:pt idx="2">
                  <c:v>369.39</c:v>
                </c:pt>
                <c:pt idx="3">
                  <c:v>294.55</c:v>
                </c:pt>
                <c:pt idx="4">
                  <c:v>253.38</c:v>
                </c:pt>
              </c:numCache>
            </c:numRef>
          </c:val>
        </c:ser>
        <c:dLbls>
          <c:showLegendKey val="0"/>
          <c:showVal val="0"/>
          <c:showCatName val="0"/>
          <c:showSerName val="0"/>
          <c:showPercent val="0"/>
          <c:showBubbleSize val="0"/>
        </c:dLbls>
        <c:gapWidth val="150"/>
        <c:axId val="322459936"/>
        <c:axId val="32246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ser>
        <c:dLbls>
          <c:showLegendKey val="0"/>
          <c:showVal val="0"/>
          <c:showCatName val="0"/>
          <c:showSerName val="0"/>
          <c:showPercent val="0"/>
          <c:showBubbleSize val="0"/>
        </c:dLbls>
        <c:marker val="1"/>
        <c:smooth val="0"/>
        <c:axId val="322459936"/>
        <c:axId val="322460328"/>
      </c:lineChart>
      <c:dateAx>
        <c:axId val="322459936"/>
        <c:scaling>
          <c:orientation val="minMax"/>
        </c:scaling>
        <c:delete val="1"/>
        <c:axPos val="b"/>
        <c:numFmt formatCode="ge" sourceLinked="1"/>
        <c:majorTickMark val="out"/>
        <c:minorTickMark val="none"/>
        <c:tickLblPos val="nextTo"/>
        <c:crossAx val="322460328"/>
        <c:crosses val="autoZero"/>
        <c:auto val="1"/>
        <c:lblOffset val="100"/>
        <c:baseTimeUnit val="years"/>
      </c:dateAx>
      <c:valAx>
        <c:axId val="32246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65.959999999999994</c:v>
                </c:pt>
                <c:pt idx="1">
                  <c:v>65.3</c:v>
                </c:pt>
                <c:pt idx="2">
                  <c:v>85.43</c:v>
                </c:pt>
                <c:pt idx="3">
                  <c:v>86.93</c:v>
                </c:pt>
                <c:pt idx="4">
                  <c:v>80.03</c:v>
                </c:pt>
              </c:numCache>
            </c:numRef>
          </c:val>
        </c:ser>
        <c:dLbls>
          <c:showLegendKey val="0"/>
          <c:showVal val="0"/>
          <c:showCatName val="0"/>
          <c:showSerName val="0"/>
          <c:showPercent val="0"/>
          <c:showBubbleSize val="0"/>
        </c:dLbls>
        <c:gapWidth val="150"/>
        <c:axId val="322459544"/>
        <c:axId val="32245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ser>
        <c:dLbls>
          <c:showLegendKey val="0"/>
          <c:showVal val="0"/>
          <c:showCatName val="0"/>
          <c:showSerName val="0"/>
          <c:showPercent val="0"/>
          <c:showBubbleSize val="0"/>
        </c:dLbls>
        <c:marker val="1"/>
        <c:smooth val="0"/>
        <c:axId val="322459544"/>
        <c:axId val="322457584"/>
      </c:lineChart>
      <c:dateAx>
        <c:axId val="322459544"/>
        <c:scaling>
          <c:orientation val="minMax"/>
        </c:scaling>
        <c:delete val="1"/>
        <c:axPos val="b"/>
        <c:numFmt formatCode="ge" sourceLinked="1"/>
        <c:majorTickMark val="out"/>
        <c:minorTickMark val="none"/>
        <c:tickLblPos val="nextTo"/>
        <c:crossAx val="322457584"/>
        <c:crosses val="autoZero"/>
        <c:auto val="1"/>
        <c:lblOffset val="100"/>
        <c:baseTimeUnit val="years"/>
      </c:dateAx>
      <c:valAx>
        <c:axId val="32245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5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184.08</c:v>
                </c:pt>
                <c:pt idx="1">
                  <c:v>194.3</c:v>
                </c:pt>
                <c:pt idx="2">
                  <c:v>150</c:v>
                </c:pt>
                <c:pt idx="3">
                  <c:v>150</c:v>
                </c:pt>
                <c:pt idx="4">
                  <c:v>150</c:v>
                </c:pt>
              </c:numCache>
            </c:numRef>
          </c:val>
        </c:ser>
        <c:dLbls>
          <c:showLegendKey val="0"/>
          <c:showVal val="0"/>
          <c:showCatName val="0"/>
          <c:showSerName val="0"/>
          <c:showPercent val="0"/>
          <c:showBubbleSize val="0"/>
        </c:dLbls>
        <c:gapWidth val="150"/>
        <c:axId val="322557056"/>
        <c:axId val="32211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ser>
        <c:dLbls>
          <c:showLegendKey val="0"/>
          <c:showVal val="0"/>
          <c:showCatName val="0"/>
          <c:showSerName val="0"/>
          <c:showPercent val="0"/>
          <c:showBubbleSize val="0"/>
        </c:dLbls>
        <c:marker val="1"/>
        <c:smooth val="0"/>
        <c:axId val="322557056"/>
        <c:axId val="322117240"/>
      </c:lineChart>
      <c:dateAx>
        <c:axId val="322557056"/>
        <c:scaling>
          <c:orientation val="minMax"/>
        </c:scaling>
        <c:delete val="1"/>
        <c:axPos val="b"/>
        <c:numFmt formatCode="ge" sourceLinked="1"/>
        <c:majorTickMark val="out"/>
        <c:minorTickMark val="none"/>
        <c:tickLblPos val="nextTo"/>
        <c:crossAx val="322117240"/>
        <c:crosses val="autoZero"/>
        <c:auto val="1"/>
        <c:lblOffset val="100"/>
        <c:baseTimeUnit val="years"/>
      </c:dateAx>
      <c:valAx>
        <c:axId val="32211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136"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13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138"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139"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1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14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14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144"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145"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146"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147"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90E382C-8A2B-49EB-8EF9-F6E6144AD58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F69D739-B4E9-4562-AD79-8D664CF5B0E1}"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376EE98-F3D2-4758-AB72-A3AB80FB028A}"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CA47090-1111-405B-B537-341D9AD1E62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DA8755-F0F8-41A5-BAE0-DB94079F148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3738AF6-380D-48A0-A907-F02A76EB3E1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B4BC439-3A38-43F1-BCE6-5D0C1A37C04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05D8CF4-553F-4944-BB13-B8CEEECE1D1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80FA553-54F9-419D-871D-544CCBCC1621}"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D0AD834-F20C-4A07-95AC-7D63400D24EF}"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88D239-0AAF-4952-B97D-44F02256F0E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長久手市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Bc2</v>
      </c>
      <c r="X8" s="44"/>
      <c r="Y8" s="44"/>
      <c r="Z8" s="44"/>
      <c r="AA8" s="44"/>
      <c r="AB8" s="44"/>
      <c r="AC8" s="44"/>
      <c r="AD8" s="45" t="str">
        <f>データ!$M$6</f>
        <v>非設置</v>
      </c>
      <c r="AE8" s="45"/>
      <c r="AF8" s="45"/>
      <c r="AG8" s="45"/>
      <c r="AH8" s="45"/>
      <c r="AI8" s="45"/>
      <c r="AJ8" s="45"/>
      <c r="AK8" s="3"/>
      <c r="AL8" s="46">
        <f>データ!S6</f>
        <v>57394</v>
      </c>
      <c r="AM8" s="46"/>
      <c r="AN8" s="46"/>
      <c r="AO8" s="46"/>
      <c r="AP8" s="46"/>
      <c r="AQ8" s="46"/>
      <c r="AR8" s="46"/>
      <c r="AS8" s="46"/>
      <c r="AT8" s="49">
        <f>データ!T6</f>
        <v>21.55</v>
      </c>
      <c r="AU8" s="49"/>
      <c r="AV8" s="49"/>
      <c r="AW8" s="49"/>
      <c r="AX8" s="49"/>
      <c r="AY8" s="49"/>
      <c r="AZ8" s="49"/>
      <c r="BA8" s="49"/>
      <c r="BB8" s="49">
        <f>データ!U6</f>
        <v>2663.29</v>
      </c>
      <c r="BC8" s="49"/>
      <c r="BD8" s="49"/>
      <c r="BE8" s="49"/>
      <c r="BF8" s="49"/>
      <c r="BG8" s="49"/>
      <c r="BH8" s="49"/>
      <c r="BI8" s="49"/>
      <c r="BJ8" s="3"/>
      <c r="BK8" s="3"/>
      <c r="BL8" s="50" t="s">
        <v>10</v>
      </c>
      <c r="BM8" s="51"/>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2" t="s">
        <v>20</v>
      </c>
      <c r="BM9" s="53"/>
      <c r="BN9" s="10" t="s">
        <v>21</v>
      </c>
      <c r="BO9" s="11"/>
      <c r="BP9" s="11"/>
      <c r="BQ9" s="11"/>
      <c r="BR9" s="11"/>
      <c r="BS9" s="11"/>
      <c r="BT9" s="11"/>
      <c r="BU9" s="11"/>
      <c r="BV9" s="11"/>
      <c r="BW9" s="11"/>
      <c r="BX9" s="11"/>
      <c r="BY9" s="12"/>
    </row>
    <row r="10" spans="1:78" ht="18.75" customHeight="1" x14ac:dyDescent="0.15">
      <c r="A10" s="2"/>
      <c r="B10" s="49" t="str">
        <f>データ!N6</f>
        <v>-</v>
      </c>
      <c r="C10" s="49"/>
      <c r="D10" s="49"/>
      <c r="E10" s="49"/>
      <c r="F10" s="49"/>
      <c r="G10" s="49"/>
      <c r="H10" s="49"/>
      <c r="I10" s="49" t="str">
        <f>データ!O6</f>
        <v>該当数値なし</v>
      </c>
      <c r="J10" s="49"/>
      <c r="K10" s="49"/>
      <c r="L10" s="49"/>
      <c r="M10" s="49"/>
      <c r="N10" s="49"/>
      <c r="O10" s="49"/>
      <c r="P10" s="49">
        <f>データ!P6</f>
        <v>90.01</v>
      </c>
      <c r="Q10" s="49"/>
      <c r="R10" s="49"/>
      <c r="S10" s="49"/>
      <c r="T10" s="49"/>
      <c r="U10" s="49"/>
      <c r="V10" s="49"/>
      <c r="W10" s="49">
        <f>データ!Q6</f>
        <v>106.47</v>
      </c>
      <c r="X10" s="49"/>
      <c r="Y10" s="49"/>
      <c r="Z10" s="49"/>
      <c r="AA10" s="49"/>
      <c r="AB10" s="49"/>
      <c r="AC10" s="49"/>
      <c r="AD10" s="46">
        <f>データ!R6</f>
        <v>2160</v>
      </c>
      <c r="AE10" s="46"/>
      <c r="AF10" s="46"/>
      <c r="AG10" s="46"/>
      <c r="AH10" s="46"/>
      <c r="AI10" s="46"/>
      <c r="AJ10" s="46"/>
      <c r="AK10" s="2"/>
      <c r="AL10" s="46">
        <f>データ!V6</f>
        <v>51728</v>
      </c>
      <c r="AM10" s="46"/>
      <c r="AN10" s="46"/>
      <c r="AO10" s="46"/>
      <c r="AP10" s="46"/>
      <c r="AQ10" s="46"/>
      <c r="AR10" s="46"/>
      <c r="AS10" s="46"/>
      <c r="AT10" s="49">
        <f>データ!W6</f>
        <v>7.37</v>
      </c>
      <c r="AU10" s="49"/>
      <c r="AV10" s="49"/>
      <c r="AW10" s="49"/>
      <c r="AX10" s="49"/>
      <c r="AY10" s="49"/>
      <c r="AZ10" s="49"/>
      <c r="BA10" s="49"/>
      <c r="BB10" s="49">
        <f>データ!X6</f>
        <v>7018.72</v>
      </c>
      <c r="BC10" s="49"/>
      <c r="BD10" s="49"/>
      <c r="BE10" s="49"/>
      <c r="BF10" s="49"/>
      <c r="BG10" s="49"/>
      <c r="BH10" s="49"/>
      <c r="BI10" s="49"/>
      <c r="BJ10" s="2"/>
      <c r="BK10" s="2"/>
      <c r="BL10" s="47" t="s">
        <v>22</v>
      </c>
      <c r="BM10" s="4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3" t="s">
        <v>26</v>
      </c>
      <c r="BM14" s="64"/>
      <c r="BN14" s="64"/>
      <c r="BO14" s="64"/>
      <c r="BP14" s="64"/>
      <c r="BQ14" s="64"/>
      <c r="BR14" s="64"/>
      <c r="BS14" s="64"/>
      <c r="BT14" s="64"/>
      <c r="BU14" s="64"/>
      <c r="BV14" s="64"/>
      <c r="BW14" s="64"/>
      <c r="BX14" s="64"/>
      <c r="BY14" s="64"/>
      <c r="BZ14" s="65"/>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5"/>
      <c r="BM60" s="76"/>
      <c r="BN60" s="76"/>
      <c r="BO60" s="76"/>
      <c r="BP60" s="76"/>
      <c r="BQ60" s="76"/>
      <c r="BR60" s="76"/>
      <c r="BS60" s="76"/>
      <c r="BT60" s="76"/>
      <c r="BU60" s="76"/>
      <c r="BV60" s="76"/>
      <c r="BW60" s="76"/>
      <c r="BX60" s="76"/>
      <c r="BY60" s="76"/>
      <c r="BZ60" s="77"/>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232386</v>
      </c>
      <c r="D6" s="32">
        <f t="shared" si="3"/>
        <v>47</v>
      </c>
      <c r="E6" s="32">
        <f t="shared" si="3"/>
        <v>17</v>
      </c>
      <c r="F6" s="32">
        <f t="shared" si="3"/>
        <v>1</v>
      </c>
      <c r="G6" s="32">
        <f t="shared" si="3"/>
        <v>0</v>
      </c>
      <c r="H6" s="32" t="str">
        <f t="shared" si="3"/>
        <v>愛知県　長久手市</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90.01</v>
      </c>
      <c r="Q6" s="33">
        <f t="shared" si="3"/>
        <v>106.47</v>
      </c>
      <c r="R6" s="33">
        <f t="shared" si="3"/>
        <v>2160</v>
      </c>
      <c r="S6" s="33">
        <f t="shared" si="3"/>
        <v>57394</v>
      </c>
      <c r="T6" s="33">
        <f t="shared" si="3"/>
        <v>21.55</v>
      </c>
      <c r="U6" s="33">
        <f t="shared" si="3"/>
        <v>2663.29</v>
      </c>
      <c r="V6" s="33">
        <f t="shared" si="3"/>
        <v>51728</v>
      </c>
      <c r="W6" s="33">
        <f t="shared" si="3"/>
        <v>7.37</v>
      </c>
      <c r="X6" s="33">
        <f t="shared" si="3"/>
        <v>7018.72</v>
      </c>
      <c r="Y6" s="34">
        <f>IF(Y7="",NA(),Y7)</f>
        <v>72.63</v>
      </c>
      <c r="Z6" s="34">
        <f t="shared" ref="Z6:AH6" si="4">IF(Z7="",NA(),Z7)</f>
        <v>71.25</v>
      </c>
      <c r="AA6" s="34">
        <f t="shared" si="4"/>
        <v>67.349999999999994</v>
      </c>
      <c r="AB6" s="34">
        <f t="shared" si="4"/>
        <v>72.930000000000007</v>
      </c>
      <c r="AC6" s="34">
        <f t="shared" si="4"/>
        <v>72.16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887.37</v>
      </c>
      <c r="BG6" s="34">
        <f t="shared" ref="BG6:BO6" si="7">IF(BG7="",NA(),BG7)</f>
        <v>814.9</v>
      </c>
      <c r="BH6" s="34">
        <f t="shared" si="7"/>
        <v>369.39</v>
      </c>
      <c r="BI6" s="34">
        <f t="shared" si="7"/>
        <v>294.55</v>
      </c>
      <c r="BJ6" s="34">
        <f t="shared" si="7"/>
        <v>253.38</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65.959999999999994</v>
      </c>
      <c r="BR6" s="34">
        <f t="shared" ref="BR6:BZ6" si="8">IF(BR7="",NA(),BR7)</f>
        <v>65.3</v>
      </c>
      <c r="BS6" s="34">
        <f t="shared" si="8"/>
        <v>85.43</v>
      </c>
      <c r="BT6" s="34">
        <f t="shared" si="8"/>
        <v>86.93</v>
      </c>
      <c r="BU6" s="34">
        <f t="shared" si="8"/>
        <v>80.03</v>
      </c>
      <c r="BV6" s="34">
        <f t="shared" si="8"/>
        <v>76.91</v>
      </c>
      <c r="BW6" s="34">
        <f t="shared" si="8"/>
        <v>76.33</v>
      </c>
      <c r="BX6" s="34">
        <f t="shared" si="8"/>
        <v>80.11</v>
      </c>
      <c r="BY6" s="34">
        <f t="shared" si="8"/>
        <v>84.53</v>
      </c>
      <c r="BZ6" s="34">
        <f t="shared" si="8"/>
        <v>84.02</v>
      </c>
      <c r="CA6" s="33" t="str">
        <f>IF(CA7="","",IF(CA7="-","【-】","【"&amp;SUBSTITUTE(TEXT(CA7,"#,##0.00"),"-","△")&amp;"】"))</f>
        <v>【101.26】</v>
      </c>
      <c r="CB6" s="34">
        <f>IF(CB7="",NA(),CB7)</f>
        <v>184.08</v>
      </c>
      <c r="CC6" s="34">
        <f t="shared" ref="CC6:CK6" si="9">IF(CC7="",NA(),CC7)</f>
        <v>194.3</v>
      </c>
      <c r="CD6" s="34">
        <f t="shared" si="9"/>
        <v>150</v>
      </c>
      <c r="CE6" s="34">
        <f t="shared" si="9"/>
        <v>150</v>
      </c>
      <c r="CF6" s="34">
        <f t="shared" si="9"/>
        <v>150</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f>IF(CM7="",NA(),CM7)</f>
        <v>45.96</v>
      </c>
      <c r="CN6" s="34">
        <f t="shared" ref="CN6:CV6" si="10">IF(CN7="",NA(),CN7)</f>
        <v>48.34</v>
      </c>
      <c r="CO6" s="34">
        <f t="shared" si="10"/>
        <v>46.74</v>
      </c>
      <c r="CP6" s="34">
        <f t="shared" si="10"/>
        <v>52.8</v>
      </c>
      <c r="CQ6" s="34">
        <f t="shared" si="10"/>
        <v>54.52</v>
      </c>
      <c r="CR6" s="34">
        <f t="shared" si="10"/>
        <v>56.94</v>
      </c>
      <c r="CS6" s="34">
        <f t="shared" si="10"/>
        <v>58.28</v>
      </c>
      <c r="CT6" s="34">
        <f t="shared" si="10"/>
        <v>56.67</v>
      </c>
      <c r="CU6" s="34">
        <f t="shared" si="10"/>
        <v>58.04</v>
      </c>
      <c r="CV6" s="34">
        <f t="shared" si="10"/>
        <v>59.9</v>
      </c>
      <c r="CW6" s="33" t="str">
        <f>IF(CW7="","",IF(CW7="-","【-】","【"&amp;SUBSTITUTE(TEXT(CW7,"#,##0.00"),"-","△")&amp;"】"))</f>
        <v>【60.13】</v>
      </c>
      <c r="CX6" s="34">
        <f>IF(CX7="",NA(),CX7)</f>
        <v>88.31</v>
      </c>
      <c r="CY6" s="34">
        <f t="shared" ref="CY6:DG6" si="11">IF(CY7="",NA(),CY7)</f>
        <v>89.27</v>
      </c>
      <c r="CZ6" s="34">
        <f t="shared" si="11"/>
        <v>89.54</v>
      </c>
      <c r="DA6" s="34">
        <f t="shared" si="11"/>
        <v>89.89</v>
      </c>
      <c r="DB6" s="34">
        <f t="shared" si="11"/>
        <v>90.99</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232386</v>
      </c>
      <c r="D7" s="36">
        <v>47</v>
      </c>
      <c r="E7" s="36">
        <v>17</v>
      </c>
      <c r="F7" s="36">
        <v>1</v>
      </c>
      <c r="G7" s="36">
        <v>0</v>
      </c>
      <c r="H7" s="36" t="s">
        <v>110</v>
      </c>
      <c r="I7" s="36" t="s">
        <v>111</v>
      </c>
      <c r="J7" s="36" t="s">
        <v>112</v>
      </c>
      <c r="K7" s="36" t="s">
        <v>113</v>
      </c>
      <c r="L7" s="36" t="s">
        <v>114</v>
      </c>
      <c r="M7" s="36" t="s">
        <v>115</v>
      </c>
      <c r="N7" s="37" t="s">
        <v>116</v>
      </c>
      <c r="O7" s="37" t="s">
        <v>117</v>
      </c>
      <c r="P7" s="37">
        <v>90.01</v>
      </c>
      <c r="Q7" s="37">
        <v>106.47</v>
      </c>
      <c r="R7" s="37">
        <v>2160</v>
      </c>
      <c r="S7" s="37">
        <v>57394</v>
      </c>
      <c r="T7" s="37">
        <v>21.55</v>
      </c>
      <c r="U7" s="37">
        <v>2663.29</v>
      </c>
      <c r="V7" s="37">
        <v>51728</v>
      </c>
      <c r="W7" s="37">
        <v>7.37</v>
      </c>
      <c r="X7" s="37">
        <v>7018.72</v>
      </c>
      <c r="Y7" s="37">
        <v>72.63</v>
      </c>
      <c r="Z7" s="37">
        <v>71.25</v>
      </c>
      <c r="AA7" s="37">
        <v>67.349999999999994</v>
      </c>
      <c r="AB7" s="37">
        <v>72.930000000000007</v>
      </c>
      <c r="AC7" s="37">
        <v>72.16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887.37</v>
      </c>
      <c r="BG7" s="37">
        <v>814.9</v>
      </c>
      <c r="BH7" s="37">
        <v>369.39</v>
      </c>
      <c r="BI7" s="37">
        <v>294.55</v>
      </c>
      <c r="BJ7" s="37">
        <v>253.38</v>
      </c>
      <c r="BK7" s="37">
        <v>1066.1600000000001</v>
      </c>
      <c r="BL7" s="37">
        <v>1117.27</v>
      </c>
      <c r="BM7" s="37">
        <v>1051.49</v>
      </c>
      <c r="BN7" s="37">
        <v>991.69</v>
      </c>
      <c r="BO7" s="37">
        <v>986.82</v>
      </c>
      <c r="BP7" s="37">
        <v>707.33</v>
      </c>
      <c r="BQ7" s="37">
        <v>65.959999999999994</v>
      </c>
      <c r="BR7" s="37">
        <v>65.3</v>
      </c>
      <c r="BS7" s="37">
        <v>85.43</v>
      </c>
      <c r="BT7" s="37">
        <v>86.93</v>
      </c>
      <c r="BU7" s="37">
        <v>80.03</v>
      </c>
      <c r="BV7" s="37">
        <v>76.91</v>
      </c>
      <c r="BW7" s="37">
        <v>76.33</v>
      </c>
      <c r="BX7" s="37">
        <v>80.11</v>
      </c>
      <c r="BY7" s="37">
        <v>84.53</v>
      </c>
      <c r="BZ7" s="37">
        <v>84.02</v>
      </c>
      <c r="CA7" s="37">
        <v>101.26</v>
      </c>
      <c r="CB7" s="37">
        <v>184.08</v>
      </c>
      <c r="CC7" s="37">
        <v>194.3</v>
      </c>
      <c r="CD7" s="37">
        <v>150</v>
      </c>
      <c r="CE7" s="37">
        <v>150</v>
      </c>
      <c r="CF7" s="37">
        <v>150</v>
      </c>
      <c r="CG7" s="37">
        <v>160.77000000000001</v>
      </c>
      <c r="CH7" s="37">
        <v>164.13</v>
      </c>
      <c r="CI7" s="37">
        <v>162.66</v>
      </c>
      <c r="CJ7" s="37">
        <v>154.69999999999999</v>
      </c>
      <c r="CK7" s="37">
        <v>154.83000000000001</v>
      </c>
      <c r="CL7" s="37">
        <v>136.38999999999999</v>
      </c>
      <c r="CM7" s="37">
        <v>45.96</v>
      </c>
      <c r="CN7" s="37">
        <v>48.34</v>
      </c>
      <c r="CO7" s="37">
        <v>46.74</v>
      </c>
      <c r="CP7" s="37">
        <v>52.8</v>
      </c>
      <c r="CQ7" s="37">
        <v>54.52</v>
      </c>
      <c r="CR7" s="37">
        <v>56.94</v>
      </c>
      <c r="CS7" s="37">
        <v>58.28</v>
      </c>
      <c r="CT7" s="37">
        <v>56.67</v>
      </c>
      <c r="CU7" s="37">
        <v>58.04</v>
      </c>
      <c r="CV7" s="37">
        <v>59.9</v>
      </c>
      <c r="CW7" s="37">
        <v>60.13</v>
      </c>
      <c r="CX7" s="37">
        <v>88.31</v>
      </c>
      <c r="CY7" s="37">
        <v>89.27</v>
      </c>
      <c r="CZ7" s="37">
        <v>89.54</v>
      </c>
      <c r="DA7" s="37">
        <v>89.89</v>
      </c>
      <c r="DB7" s="37">
        <v>90.99</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2019-01-17T00:22:24Z</cp:lastPrinted>
  <dcterms:created xsi:type="dcterms:W3CDTF">2018-12-03T09:05:10Z</dcterms:created>
  <dcterms:modified xsi:type="dcterms:W3CDTF">2019-02-22T04:14:27Z</dcterms:modified>
</cp:coreProperties>
</file>