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Vw/INtxv8o5VhdOL6Wji+wUqVgd+dnUNB/p2dOXc7Zjv3ZTgG23lpbW1lsK5wanZ0aRDQKvXu9U4MF2ZBIe/yQ==" workbookSaltValue="sphFuoaPUrYNbpbVFUNJjw==" workbookSpinCount="100000" lockStructure="1"/>
  <bookViews>
    <workbookView xWindow="0" yWindow="0" windowWidth="20490" windowHeight="753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<sst xmlns="http://schemas.openxmlformats.org/spreadsheetml/2006/main" count="245" uniqueCount="126">
  <si>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</si>
  <si>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</si>
  <si>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</si>
  <si>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</si>
  <si>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</si>
  <si>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</si>
  <si>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</si>
  <si>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</si>
  <si>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</si>
  <si>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</si>
  <si>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</si>
  <si>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</si>
  <si>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</si>
  <si>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</si>
  <si>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</si>
  <si>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</si>
  <si>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</si>
  <si>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</si>
  <si>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</si>
  <si>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</si>
  <si>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</si>
  <si>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</si>
  <si>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</si>
  <si>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</si>
  <si>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</si>
  <si>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</si>
  <si>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</si>
  <si>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</si>
  <si>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</si>
  <si>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</si>
  <si>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</si>
  <si>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</si>
  <si>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</si>
  <si>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</si>
  <si>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</si>
  <si>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</si>
  <si>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</si>
  <si>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</si>
  <si>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</si>
  <si>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</si>
  <si>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</si>
  <si>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</si>
  <si>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</si>
  <si>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</si>
  <si>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</si>
  <si>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</si>
  <si>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</si>
  <si>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</si>
  <si>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</si>
  <si>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</si>
  <si>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</si>
  <si>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</si>
  <si>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</si>
  <si>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</si>
  <si>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</si>
  <si>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</si>
  <si>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</si>
  <si>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</si>
  <si>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</si>
  <si>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</si>
  <si>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</si>
  <si>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</si>
  <si>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</si>
  <si>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</si>
  <si>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</si>
  <si>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</si>
  <si>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</si>
  <si>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</si>
  <si>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</si>
  <si>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</si>
  <si>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</si>
  <si>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</si>
  <si>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</si>
  <si>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</si>
  <si>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</si>
  <si>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</si>
  <si>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</si>
  <si>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</si>
  <si>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</si>
  <si>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</si>
  <si>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</si>
  <si>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</si>
  <si>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</si>
  <si>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</si>
  <si>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</si>
  <si>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</si>
  <si>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</si>
  <si>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</si>
  <si>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</si>
  <si>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</si>
  <si>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</si>
  <si>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</si>
  <si>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</si>
  <si>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</si>
  <si>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</si>
  <si>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</si>
  <si>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</si>
  <si>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</si>
  <si>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</si>
  <si>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</si>
  <si>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</si>
  <si>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</si>
  <si>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</si>
  <si>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</si>
  <si>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</si>
  <si>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</si>
  <si>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</si>
  <si>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</si>
  <si>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</si>
  <si>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</si>
  <si>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</si>
  <si>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</si>
  <si>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</si>
  <si>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</si>
  <si>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</si>
  <si>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</si>
  <si>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</si>
  <si>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</si>
  <si>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</si>
  <si>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</si>
  <si>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</si>
  <si>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</si>
  <si>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</si>
  <si>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供用開始より２２年と比較的新しい。今までは面整備を優先して進めてきたが、今後は全町計画を基にした老朽化対策(不明水対策)も進めていきたい。</t>
    <rPh sb="17" eb="18">
      <t>イマ</t>
    </rPh>
    <rPh sb="25" eb="27">
      <t>ユウセン</t>
    </rPh>
    <rPh sb="29" eb="30">
      <t>スス</t>
    </rPh>
    <rPh sb="39" eb="41">
      <t>ゼンチョウ</t>
    </rPh>
    <rPh sb="44" eb="45">
      <t>モト</t>
    </rPh>
    <rPh sb="61" eb="62">
      <t>スス</t>
    </rPh>
    <phoneticPr fontId="4"/>
  </si>
  <si>
    <t>①収益的収支比率が約９４％、⑤経費回収率が約８５％と料金収入が不足気味であることを示している。
④企業債残高対事業規模比率が約３３０%と類似他団体より低いのは起債償還のかなりの部分を一般会計支出に頼っている結果であり、これも料金収入が不足気味であることを示している。なお、H29の低下は一般会計支出に頼る額が増えたことによる。
⑥汚水処理原価は類似他団体よりも低い１５０円が続いている。これは公費負担（一般会計支出）が多いことによる。
⑧水洗化率は約８２％に向上したがこれはH27-28の期間面整備を休止したことが大きい。H29から再開したため、伸びは鈍化した。</t>
    <rPh sb="140" eb="142">
      <t>テイカ</t>
    </rPh>
    <rPh sb="152" eb="153">
      <t>ガク</t>
    </rPh>
    <rPh sb="154" eb="155">
      <t>フ</t>
    </rPh>
    <rPh sb="244" eb="246">
      <t>キカン</t>
    </rPh>
    <rPh sb="246" eb="247">
      <t>メン</t>
    </rPh>
    <rPh sb="247" eb="249">
      <t>セイビ</t>
    </rPh>
    <rPh sb="250" eb="252">
      <t>キュウシ</t>
    </rPh>
    <rPh sb="257" eb="258">
      <t>オオ</t>
    </rPh>
    <rPh sb="266" eb="268">
      <t>サイカイ</t>
    </rPh>
    <rPh sb="273" eb="274">
      <t>ノ</t>
    </rPh>
    <rPh sb="276" eb="278">
      <t>ドンカ</t>
    </rPh>
    <phoneticPr fontId="4"/>
  </si>
  <si>
    <t>１０年概成は達成する見込みである。しかし、不明水率は約３５%と計画値である１５%の２倍以上に上り老朽化対策(不明水対策)を進める必要がある。
健全な事業経営を目指すには、一般会計支出の削減を行う必要がある。そのためには歳出の削減、特に使用料収入の過半を支出している汚水処理費の削減と、使用料収入の増額が必要となる。汚水処理費は処理場への流入水量に比例するため、不明水対策が改善策と考えている。使用料収入の増額は面整備事業の完了が近い現在では接続率の向上と、料金改定が対策の主となる。改定の時期や額については、平成31年度策定予定の経営戦略において検討していく。</t>
    <rPh sb="190" eb="191">
      <t>カンガ</t>
    </rPh>
    <rPh sb="220" eb="222">
      <t>セツゾク</t>
    </rPh>
    <rPh sb="222" eb="223">
      <t>リツ</t>
    </rPh>
    <rPh sb="224" eb="22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</si>
</sst>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BA-4187-80C5-28789F6A19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6EBA-4187-80C5-28789F6A19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B-4C07-A849-0CE2244066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90EB-4C07-A849-0CE2244066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76.86</c:v>
                </c:pt>
                <c:pt idx="1">
                  <c:v>75.95</c:v>
                </c:pt>
                <c:pt idx="2">
                  <c:v>79.540000000000006</c:v>
                </c:pt>
                <c:pt idx="3">
                  <c:v>81.16</c:v>
                </c:pt>
                <c:pt idx="4">
                  <c:v>81.790000000000006</c:v>
                </c:pt>
              </c:numCache>
            </c:numRef>
          </c:val>
          <c:extLst>
            <c:ext xmlns:c16="http://schemas.microsoft.com/office/drawing/2014/chart" uri="{C3380CC4-5D6E-409C-BE32-E72D297353CC}">
              <c16:uniqueId val="{00000000-E0E5-4AAA-88E8-13234097CD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E0E5-4AAA-88E8-13234097CD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91.42</c:v>
                </c:pt>
                <c:pt idx="1">
                  <c:v>91.67</c:v>
                </c:pt>
                <c:pt idx="2">
                  <c:v>94.6</c:v>
                </c:pt>
                <c:pt idx="3">
                  <c:v>94.49</c:v>
                </c:pt>
                <c:pt idx="4">
                  <c:v>94.3</c:v>
                </c:pt>
              </c:numCache>
            </c:numRef>
          </c:val>
          <c:extLst>
            <c:ext xmlns:c16="http://schemas.microsoft.com/office/drawing/2014/chart" uri="{C3380CC4-5D6E-409C-BE32-E72D297353CC}">
              <c16:uniqueId val="{00000000-4C8F-4940-9A83-0047CC6BF6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F-4940-9A83-0047CC6BF6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B-4D63-89EC-52341FA2AC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B-4D63-89EC-52341FA2AC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5-431E-B1C2-EC54678F36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5-431E-B1C2-EC54678F36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6-46B3-BD38-4B74131EC3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6-46B3-BD38-4B74131EC3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0-42BB-9C04-5A81BC00C4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0-42BB-9C04-5A81BC00C4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17.64</c:v>
                </c:pt>
                <c:pt idx="1">
                  <c:v>14.79</c:v>
                </c:pt>
                <c:pt idx="2">
                  <c:v>395.09</c:v>
                </c:pt>
                <c:pt idx="3">
                  <c:v>407.18</c:v>
                </c:pt>
                <c:pt idx="4">
                  <c:v>330.92</c:v>
                </c:pt>
              </c:numCache>
            </c:numRef>
          </c:val>
          <c:extLst>
            <c:ext xmlns:c16="http://schemas.microsoft.com/office/drawing/2014/chart" uri="{C3380CC4-5D6E-409C-BE32-E72D297353CC}">
              <c16:uniqueId val="{00000000-0DB6-49F5-AB41-E17EC55C2F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0DB6-49F5-AB41-E17EC55C2F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82.76</c:v>
                </c:pt>
                <c:pt idx="1">
                  <c:v>83.87</c:v>
                </c:pt>
                <c:pt idx="2">
                  <c:v>88.04</c:v>
                </c:pt>
                <c:pt idx="3">
                  <c:v>88.22</c:v>
                </c:pt>
                <c:pt idx="4">
                  <c:v>85.75</c:v>
                </c:pt>
              </c:numCache>
            </c:numRef>
          </c:val>
          <c:extLst>
            <c:ext xmlns:c16="http://schemas.microsoft.com/office/drawing/2014/chart" uri="{C3380CC4-5D6E-409C-BE32-E72D297353CC}">
              <c16:uniqueId val="{00000000-5F1D-4279-B9C5-1B8A32B4A8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5F1D-4279-B9C5-1B8A32B4A8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c:v>
                </c:pt>
                <c:pt idx="1">
                  <c:v>160</c:v>
                </c:pt>
                <c:pt idx="2">
                  <c:v>150</c:v>
                </c:pt>
                <c:pt idx="3">
                  <c:v>150</c:v>
                </c:pt>
                <c:pt idx="4">
                  <c:v>150</c:v>
                </c:pt>
              </c:numCache>
            </c:numRef>
          </c:val>
          <c:extLst>
            <c:ext xmlns:c16="http://schemas.microsoft.com/office/drawing/2014/chart" uri="{C3380CC4-5D6E-409C-BE32-E72D297353CC}">
              <c16:uniqueId val="{00000000-6B17-40AC-B1CA-9ECD3B9288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6B17-40AC-B1CA-9ECD3B9288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23966</v>
      </c>
      <c r="AM8" s="66"/>
      <c r="AN8" s="66"/>
      <c r="AO8" s="66"/>
      <c r="AP8" s="66"/>
      <c r="AQ8" s="66"/>
      <c r="AR8" s="66"/>
      <c r="AS8" s="66"/>
      <c r="AT8" s="65">
        <f>データ!T6</f>
        <v>13.61</v>
      </c>
      <c r="AU8" s="65"/>
      <c r="AV8" s="65"/>
      <c r="AW8" s="65"/>
      <c r="AX8" s="65"/>
      <c r="AY8" s="65"/>
      <c r="AZ8" s="65"/>
      <c r="BA8" s="65"/>
      <c r="BB8" s="65">
        <f>データ!U6</f>
        <v>1760.91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75.88</v>
      </c>
      <c r="Q10" s="65"/>
      <c r="R10" s="65"/>
      <c r="S10" s="65"/>
      <c r="T10" s="65"/>
      <c r="U10" s="65"/>
      <c r="V10" s="65"/>
      <c r="W10" s="65">
        <f>データ!Q6</f>
        <v>74.27</v>
      </c>
      <c r="X10" s="65"/>
      <c r="Y10" s="65"/>
      <c r="Z10" s="65"/>
      <c r="AA10" s="65"/>
      <c r="AB10" s="65"/>
      <c r="AC10" s="65"/>
      <c r="AD10" s="66">
        <f>データ!R6</f>
        <v>1894</v>
      </c>
      <c r="AE10" s="66"/>
      <c r="AF10" s="66"/>
      <c r="AG10" s="66"/>
      <c r="AH10" s="66"/>
      <c r="AI10" s="66"/>
      <c r="AJ10" s="66"/>
      <c r="AK10" s="2"/>
      <c r="AL10" s="66">
        <f>データ!V6</f>
        <v>18181</v>
      </c>
      <c r="AM10" s="66"/>
      <c r="AN10" s="66"/>
      <c r="AO10" s="66"/>
      <c r="AP10" s="66"/>
      <c r="AQ10" s="66"/>
      <c r="AR10" s="66"/>
      <c r="AS10" s="66"/>
      <c r="AT10" s="65">
        <f>データ!W6</f>
        <v>4.49</v>
      </c>
      <c r="AU10" s="65"/>
      <c r="AV10" s="65"/>
      <c r="AW10" s="65"/>
      <c r="AX10" s="65"/>
      <c r="AY10" s="65"/>
      <c r="AZ10" s="65"/>
      <c r="BA10" s="65"/>
      <c r="BB10" s="65">
        <f>データ!X6</f>
        <v>4049.22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lZHIYVrO4eit/or18lEez8Sm1NWOce/5g2tWnkaYtfYE0+UsEEhRLxx2ckbz7bgQx2NRzawfpMCt91MSVM+VNg==" saltValue="uVxVHx3F42MntU4oLDij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233617</v>
      </c>
      <c r="D6" s="32">
        <f t="shared" si="3"/>
        <v>47</v>
      </c>
      <c r="E6" s="32">
        <f t="shared" si="3"/>
        <v>17</v>
      </c>
      <c r="F6" s="32">
        <f t="shared" si="3"/>
        <v>1</v>
      </c>
      <c r="G6" s="32">
        <f t="shared" si="3"/>
        <v>0</v>
      </c>
      <c r="H6" s="32" t="str">
        <f t="shared" si="3"/>
        <v>愛知県　大口町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75.88</v>
      </c>
      <c r="Q6" s="33">
        <f t="shared" si="3"/>
        <v>74.27</v>
      </c>
      <c r="R6" s="33">
        <f t="shared" si="3"/>
        <v>1894</v>
      </c>
      <c r="S6" s="33">
        <f t="shared" si="3"/>
        <v>23966</v>
      </c>
      <c r="T6" s="33">
        <f t="shared" si="3"/>
        <v>13.61</v>
      </c>
      <c r="U6" s="33">
        <f t="shared" si="3"/>
        <v>1760.91</v>
      </c>
      <c r="V6" s="33">
        <f t="shared" si="3"/>
        <v>18181</v>
      </c>
      <c r="W6" s="33">
        <f t="shared" si="3"/>
        <v>4.49</v>
      </c>
      <c r="X6" s="33">
        <f t="shared" si="3"/>
        <v>4049.22</v>
      </c>
      <c r="Y6" s="34">
        <f>IF(Y7="",NA(),Y7)</f>
        <v>91.42</v>
      </c>
      <c r="Z6" s="34">
        <f t="shared" ref="Z6:AH6" si="4">IF(Z7="",NA(),Z7)</f>
        <v>91.67</v>
      </c>
      <c r="AA6" s="34">
        <f t="shared" si="4"/>
        <v>94.6</v>
      </c>
      <c r="AB6" s="34">
        <f t="shared" si="4"/>
        <v>94.49</v>
      </c>
      <c r="AC6" s="34">
        <f t="shared" si="4"/>
        <v>94.3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17.64</v>
      </c>
      <c r="BG6" s="34">
        <f t="shared" ref="BG6:BO6" si="7">IF(BG7="",NA(),BG7)</f>
        <v>14.79</v>
      </c>
      <c r="BH6" s="34">
        <f t="shared" si="7"/>
        <v>395.09</v>
      </c>
      <c r="BI6" s="34">
        <f t="shared" si="7"/>
        <v>407.18</v>
      </c>
      <c r="BJ6" s="34">
        <f t="shared" si="7"/>
        <v>330.92</v>
      </c>
      <c r="BK6" s="34">
        <f t="shared" si="7"/>
        <v>1209.95</v>
      </c>
      <c r="BL6" s="34">
        <f t="shared" si="7"/>
        <v>1136.5</v>
      </c>
      <c r="BM6" s="34">
        <f t="shared" si="7"/>
        <v>1118.56</v>
      </c>
      <c r="BN6" s="34">
        <f t="shared" si="7"/>
        <v>1111.31</v>
      </c>
      <c r="BO6" s="34">
        <f t="shared" si="7"/>
        <v>966.33</v>
      </c>
      <c r="BP6" s="33" t="str">
        <f>IF(BP7="","",IF(BP7="-","【-】","【"&amp;SUBSTITUTE(TEXT(BP7,"#,##0.00"),"-","△")&amp;"】"))</f>
        <v>【707.33】</v>
      </c>
      <c r="BQ6" s="34">
        <f>IF(BQ7="",NA(),BQ7)</f>
        <v>82.76</v>
      </c>
      <c r="BR6" s="34">
        <f t="shared" ref="BR6:BZ6" si="8">IF(BR7="",NA(),BR7)</f>
        <v>83.87</v>
      </c>
      <c r="BS6" s="34">
        <f t="shared" si="8"/>
        <v>88.04</v>
      </c>
      <c r="BT6" s="34">
        <f t="shared" si="8"/>
        <v>88.22</v>
      </c>
      <c r="BU6" s="34">
        <f t="shared" si="8"/>
        <v>85.75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160</v>
      </c>
      <c r="CC6" s="34">
        <f t="shared" ref="CC6:CK6" si="9">IF(CC7="",NA(),CC7)</f>
        <v>160</v>
      </c>
      <c r="CD6" s="34">
        <f t="shared" si="9"/>
        <v>150</v>
      </c>
      <c r="CE6" s="34">
        <f t="shared" si="9"/>
        <v>150</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76.86</v>
      </c>
      <c r="CY6" s="34">
        <f t="shared" ref="CY6:DG6" si="11">IF(CY7="",NA(),CY7)</f>
        <v>75.95</v>
      </c>
      <c r="CZ6" s="34">
        <f t="shared" si="11"/>
        <v>79.540000000000006</v>
      </c>
      <c r="DA6" s="34">
        <f t="shared" si="11"/>
        <v>81.16</v>
      </c>
      <c r="DB6" s="34">
        <f t="shared" si="11"/>
        <v>81.790000000000006</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233617</v>
      </c>
      <c r="D7" s="36">
        <v>47</v>
      </c>
      <c r="E7" s="36">
        <v>17</v>
      </c>
      <c r="F7" s="36">
        <v>1</v>
      </c>
      <c r="G7" s="36">
        <v>0</v>
      </c>
      <c r="H7" s="36" t="s">
        <v>110</v>
      </c>
      <c r="I7" s="36" t="s">
        <v>111</v>
      </c>
      <c r="J7" s="36" t="s">
        <v>112</v>
      </c>
      <c r="K7" s="36" t="s">
        <v>113</v>
      </c>
      <c r="L7" s="36" t="s">
        <v>114</v>
      </c>
      <c r="M7" s="36" t="s">
        <v>115</v>
      </c>
      <c r="N7" s="37" t="s">
        <v>116</v>
      </c>
      <c r="O7" s="37" t="s">
        <v>117</v>
      </c>
      <c r="P7" s="37">
        <v>75.88</v>
      </c>
      <c r="Q7" s="37">
        <v>74.27</v>
      </c>
      <c r="R7" s="37">
        <v>1894</v>
      </c>
      <c r="S7" s="37">
        <v>23966</v>
      </c>
      <c r="T7" s="37">
        <v>13.61</v>
      </c>
      <c r="U7" s="37">
        <v>1760.91</v>
      </c>
      <c r="V7" s="37">
        <v>18181</v>
      </c>
      <c r="W7" s="37">
        <v>4.49</v>
      </c>
      <c r="X7" s="37">
        <v>4049.22</v>
      </c>
      <c r="Y7" s="37">
        <v>91.42</v>
      </c>
      <c r="Z7" s="37">
        <v>91.67</v>
      </c>
      <c r="AA7" s="37">
        <v>94.6</v>
      </c>
      <c r="AB7" s="37">
        <v>94.49</v>
      </c>
      <c r="AC7" s="37">
        <v>94.3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17.64</v>
      </c>
      <c r="BG7" s="37">
        <v>14.79</v>
      </c>
      <c r="BH7" s="37">
        <v>395.09</v>
      </c>
      <c r="BI7" s="37">
        <v>407.18</v>
      </c>
      <c r="BJ7" s="37">
        <v>330.92</v>
      </c>
      <c r="BK7" s="37">
        <v>1209.95</v>
      </c>
      <c r="BL7" s="37">
        <v>1136.5</v>
      </c>
      <c r="BM7" s="37">
        <v>1118.56</v>
      </c>
      <c r="BN7" s="37">
        <v>1111.31</v>
      </c>
      <c r="BO7" s="37">
        <v>966.33</v>
      </c>
      <c r="BP7" s="37">
        <v>707.33</v>
      </c>
      <c r="BQ7" s="37">
        <v>82.76</v>
      </c>
      <c r="BR7" s="37">
        <v>83.87</v>
      </c>
      <c r="BS7" s="37">
        <v>88.04</v>
      </c>
      <c r="BT7" s="37">
        <v>88.22</v>
      </c>
      <c r="BU7" s="37">
        <v>85.75</v>
      </c>
      <c r="BV7" s="37">
        <v>69.48</v>
      </c>
      <c r="BW7" s="37">
        <v>71.650000000000006</v>
      </c>
      <c r="BX7" s="37">
        <v>72.33</v>
      </c>
      <c r="BY7" s="37">
        <v>75.540000000000006</v>
      </c>
      <c r="BZ7" s="37">
        <v>81.739999999999995</v>
      </c>
      <c r="CA7" s="37">
        <v>101.26</v>
      </c>
      <c r="CB7" s="37">
        <v>160</v>
      </c>
      <c r="CC7" s="37">
        <v>160</v>
      </c>
      <c r="CD7" s="37">
        <v>150</v>
      </c>
      <c r="CE7" s="37">
        <v>150</v>
      </c>
      <c r="CF7" s="37">
        <v>150</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76.86</v>
      </c>
      <c r="CY7" s="37">
        <v>75.95</v>
      </c>
      <c r="CZ7" s="37">
        <v>79.540000000000006</v>
      </c>
      <c r="DA7" s="37">
        <v>81.16</v>
      </c>
      <c r="DB7" s="37">
        <v>81.790000000000006</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2019-02-15T10:39:04Z</cp:lastPrinted>
  <dcterms:created xsi:type="dcterms:W3CDTF">2018-12-03T09:05:13Z</dcterms:created>
  <dcterms:modified xsi:type="dcterms:W3CDTF">2019-02-15T10:39:08Z</dcterms:modified>
  <cp:category/>
</cp:coreProperties>
</file>