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8O3+8SA7cJAzuD91Kqfpv6ljwCjN2/8O/kekpx718sP4yh5Y1RSD9fMO+ZY2VF9WwRMDnqKwYelnSkSBcFFwUA==" workbookSaltValue="0Ga43LNGx3TmCTVZftynIQ==" workbookSpinCount="100000" lockStructure="1"/>
  <bookViews>
    <workbookView xWindow="0" yWindow="0" windowWidth="20490" windowHeight="753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<sst xmlns="http://schemas.openxmlformats.org/spreadsheetml/2006/main" count="245" uniqueCount="125">
  <si>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</si>
  <si>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</si>
  <si>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</si>
  <si>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</si>
  <si>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</si>
  <si>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</si>
  <si>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</si>
  <si>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</si>
  <si>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</si>
  <si>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</si>
  <si>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</si>
  <si>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</si>
  <si>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</si>
  <si>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</si>
  <si>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</si>
  <si>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</si>
  <si>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</si>
  <si>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</si>
  <si>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</si>
  <si>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</si>
  <si>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</si>
  <si>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</si>
  <si>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</si>
  <si>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</si>
  <si>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</si>
  <si>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</si>
  <si>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</si>
  <si>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</si>
  <si>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</si>
  <si>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</si>
  <si>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</si>
  <si>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</si>
  <si>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</si>
  <si>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</si>
  <si>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</si>
  <si>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</si>
  <si>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</si>
  <si>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</si>
  <si>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</si>
  <si>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</si>
  <si>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</si>
  <si>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</si>
  <si>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</si>
  <si>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</si>
  <si>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</si>
  <si>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</si>
  <si>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</si>
  <si>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</si>
  <si>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</si>
  <si>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</si>
  <si>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</si>
  <si>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</si>
  <si>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</si>
  <si>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</si>
  <si>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</si>
  <si>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</si>
  <si>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</si>
  <si>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</si>
  <si>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</si>
  <si>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</si>
  <si>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</si>
  <si>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</si>
  <si>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</si>
  <si>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</si>
  <si>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</si>
  <si>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</si>
  <si>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</si>
  <si>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</si>
  <si>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</si>
  <si>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</si>
  <si>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</si>
  <si>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</si>
  <si>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</si>
  <si>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</si>
  <si>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</si>
  <si>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</si>
  <si>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</si>
  <si>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</si>
  <si>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</si>
  <si>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</si>
  <si>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</si>
  <si>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</si>
  <si>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</si>
  <si>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</si>
  <si>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</si>
  <si>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</si>
  <si>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</si>
  <si>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</si>
  <si>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</si>
  <si>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</si>
  <si>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</si>
  <si>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</si>
  <si>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</si>
  <si>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</si>
  <si>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</si>
  <si>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</si>
  <si>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</si>
  <si>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</si>
  <si>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</si>
  <si>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</si>
  <si>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</si>
  <si>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</si>
  <si>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</si>
  <si>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</si>
  <si>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</si>
  <si>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</si>
  <si>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</si>
  <si>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</si>
  <si>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</si>
  <si>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</si>
  <si>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</si>
  <si>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</si>
  <si>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</si>
  <si>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</si>
  <si>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</si>
  <si>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</si>
  <si>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</si>
  <si>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</si>
  <si>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</si>
  <si>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</si>
  <si>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</si>
  <si>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</si>
  <si>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より１９年と比較的新しい。当面は公共下水道事業の面整備を優先するため特定環境保全公共下水道の事業費は低いものとなっているが、H28には大量の侵入水が発生したためその部分の管渠改修を行った。大口町として不明水は多いので、公共下水道事業と一体で計画的な老朽化対策(不明水対策)を進めていきたい。</t>
    <rPh sb="71" eb="73">
      <t>タイリョウ</t>
    </rPh>
    <rPh sb="74" eb="76">
      <t>シンニュウ</t>
    </rPh>
    <rPh sb="76" eb="77">
      <t>スイ</t>
    </rPh>
    <rPh sb="78" eb="80">
      <t>ハッセイ</t>
    </rPh>
    <rPh sb="86" eb="88">
      <t>ブブン</t>
    </rPh>
    <rPh sb="89" eb="91">
      <t>カンキョ</t>
    </rPh>
    <rPh sb="91" eb="93">
      <t>カイシュウ</t>
    </rPh>
    <rPh sb="94" eb="95">
      <t>オコナ</t>
    </rPh>
    <rPh sb="98" eb="101">
      <t>オオグチチョウ</t>
    </rPh>
    <rPh sb="104" eb="106">
      <t>フメイ</t>
    </rPh>
    <rPh sb="106" eb="107">
      <t>スイ</t>
    </rPh>
    <rPh sb="108" eb="109">
      <t>オオ</t>
    </rPh>
    <rPh sb="121" eb="123">
      <t>イッタイ</t>
    </rPh>
    <phoneticPr fontId="4"/>
  </si>
  <si>
    <t>①収益的収支比率や⑤経費回収率はほぼ適正を示しているが、④企業債残高対事業規模比率が６００％と低いものとなっている。これは起債償還のかなりの部分を一般会計支出に頼っている結果であり、料金収入が不足気味であることを示している。また、④企業債残高対事業規模比率が毎年増加しているのは、一般会計支出に頼る部分が減ってきているためである。
⑥汚水処理原価は約１６０円と類似他団体より低いものであるが、これは公費負担（一般会計支出）が多いことによる。
⑧水洗化率は約９０%と類似他団体並みである。面整備はほぼ完了しているので、改善には未接続者への啓発が必要となる。</t>
    <rPh sb="129" eb="131">
      <t>マイトシ</t>
    </rPh>
    <rPh sb="131" eb="133">
      <t>ゾウカ</t>
    </rPh>
    <rPh sb="149" eb="151">
      <t>ブブン</t>
    </rPh>
    <rPh sb="152" eb="153">
      <t>ヘ</t>
    </rPh>
    <phoneticPr fontId="4"/>
  </si>
  <si>
    <t>集落の面整備は完了し、集落から離れた家をどれだけ整備対象とするかの段階となっている。また、不明水率は約８０%と計画値である１５%を大きく上回り、公共下水道事業と一体で老朽化対策(不明水対策)を進める必要がある。
健全な事業経営を目指すには、一般会計支出の削減を行う必要がある。そのためには歳出の削減、特に使用料収入の過半を支出している汚水処理費の削減と、使用料収入の増額が必要となる。汚水処理費は処理場への流入水量に比例するため、不明水対策が改善策と考えている。使用料収入の増額は面整備事業の完了が近い現在では接続率の向上と、料金改定が対策の主となる。改定の時期や額については、平成31年度策定予定の経営戦略において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</si>
</sst>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1.32</c:v>
                </c:pt>
                <c:pt idx="4">
                  <c:v>0</c:v>
                </c:pt>
              </c:numCache>
            </c:numRef>
          </c:val>
          <c:extLst>
            <c:ext xmlns:c16="http://schemas.microsoft.com/office/drawing/2014/chart" uri="{C3380CC4-5D6E-409C-BE32-E72D297353CC}">
              <c16:uniqueId val="{00000000-90C6-4FBA-AD47-75AD824D60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c:ext xmlns:c16="http://schemas.microsoft.com/office/drawing/2014/chart" uri="{C3380CC4-5D6E-409C-BE32-E72D297353CC}">
              <c16:uniqueId val="{00000001-90C6-4FBA-AD47-75AD824D60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35-42A2-9300-53A16A9B5C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c:ext xmlns:c16="http://schemas.microsoft.com/office/drawing/2014/chart" uri="{C3380CC4-5D6E-409C-BE32-E72D297353CC}">
              <c16:uniqueId val="{00000001-4935-42A2-9300-53A16A9B5C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76.900000000000006</c:v>
                </c:pt>
                <c:pt idx="1">
                  <c:v>84.07</c:v>
                </c:pt>
                <c:pt idx="2">
                  <c:v>86.98</c:v>
                </c:pt>
                <c:pt idx="3">
                  <c:v>88.05</c:v>
                </c:pt>
                <c:pt idx="4">
                  <c:v>88.85</c:v>
                </c:pt>
              </c:numCache>
            </c:numRef>
          </c:val>
          <c:extLst>
            <c:ext xmlns:c16="http://schemas.microsoft.com/office/drawing/2014/chart" uri="{C3380CC4-5D6E-409C-BE32-E72D297353CC}">
              <c16:uniqueId val="{00000000-48A4-456D-8D6E-0568C40C3A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c:ext xmlns:c16="http://schemas.microsoft.com/office/drawing/2014/chart" uri="{C3380CC4-5D6E-409C-BE32-E72D297353CC}">
              <c16:uniqueId val="{00000001-48A4-456D-8D6E-0568C40C3A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98.31</c:v>
                </c:pt>
                <c:pt idx="1">
                  <c:v>102.92</c:v>
                </c:pt>
                <c:pt idx="2">
                  <c:v>103.81</c:v>
                </c:pt>
                <c:pt idx="3">
                  <c:v>100.03</c:v>
                </c:pt>
                <c:pt idx="4">
                  <c:v>104.86</c:v>
                </c:pt>
              </c:numCache>
            </c:numRef>
          </c:val>
          <c:extLst>
            <c:ext xmlns:c16="http://schemas.microsoft.com/office/drawing/2014/chart" uri="{C3380CC4-5D6E-409C-BE32-E72D297353CC}">
              <c16:uniqueId val="{00000000-CF74-4897-BC79-7620B18550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74-4897-BC79-7620B18550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A5-49C6-B889-9E71A3EEE1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A5-49C6-B889-9E71A3EEE1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F-4480-ADB2-1938635B5A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F-4480-ADB2-1938635B5A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15-428C-93E8-FE4F70D420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15-428C-93E8-FE4F70D420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4-453F-9FCA-88281BFC32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4-453F-9FCA-88281BFC32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249.16</c:v>
                </c:pt>
                <c:pt idx="3" formatCode="#,##0.00;&quot;△&quot;#,##0.00;&quot;-&quot;">
                  <c:v>290.44</c:v>
                </c:pt>
                <c:pt idx="4" formatCode="#,##0.00;&quot;△&quot;#,##0.00;&quot;-&quot;">
                  <c:v>605.04</c:v>
                </c:pt>
              </c:numCache>
            </c:numRef>
          </c:val>
          <c:extLst>
            <c:ext xmlns:c16="http://schemas.microsoft.com/office/drawing/2014/chart" uri="{C3380CC4-5D6E-409C-BE32-E72D297353CC}">
              <c16:uniqueId val="{00000000-7A39-43E1-833F-DC465B66ED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c:ext xmlns:c16="http://schemas.microsoft.com/office/drawing/2014/chart" uri="{C3380CC4-5D6E-409C-BE32-E72D297353CC}">
              <c16:uniqueId val="{00000001-7A39-43E1-833F-DC465B66ED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98.08</c:v>
                </c:pt>
                <c:pt idx="1">
                  <c:v>94.06</c:v>
                </c:pt>
                <c:pt idx="2">
                  <c:v>100</c:v>
                </c:pt>
                <c:pt idx="3">
                  <c:v>100</c:v>
                </c:pt>
                <c:pt idx="4">
                  <c:v>100</c:v>
                </c:pt>
              </c:numCache>
            </c:numRef>
          </c:val>
          <c:extLst>
            <c:ext xmlns:c16="http://schemas.microsoft.com/office/drawing/2014/chart" uri="{C3380CC4-5D6E-409C-BE32-E72D297353CC}">
              <c16:uniqueId val="{00000000-B7AD-45E4-8406-A7E2034A6A8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c:ext xmlns:c16="http://schemas.microsoft.com/office/drawing/2014/chart" uri="{C3380CC4-5D6E-409C-BE32-E72D297353CC}">
              <c16:uniqueId val="{00000001-B7AD-45E4-8406-A7E2034A6A8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158.68</c:v>
                </c:pt>
                <c:pt idx="1">
                  <c:v>168.24</c:v>
                </c:pt>
                <c:pt idx="2">
                  <c:v>160.43</c:v>
                </c:pt>
                <c:pt idx="3">
                  <c:v>154.81</c:v>
                </c:pt>
                <c:pt idx="4">
                  <c:v>158.56</c:v>
                </c:pt>
              </c:numCache>
            </c:numRef>
          </c:val>
          <c:extLst>
            <c:ext xmlns:c16="http://schemas.microsoft.com/office/drawing/2014/chart" uri="{C3380CC4-5D6E-409C-BE32-E72D297353CC}">
              <c16:uniqueId val="{00000000-3B86-4B98-83D2-18E094E49C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c:ext xmlns:c16="http://schemas.microsoft.com/office/drawing/2014/chart" uri="{C3380CC4-5D6E-409C-BE32-E72D297353CC}">
              <c16:uniqueId val="{00000001-3B86-4B98-83D2-18E094E49C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大口町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23966</v>
      </c>
      <c r="AM8" s="49"/>
      <c r="AN8" s="49"/>
      <c r="AO8" s="49"/>
      <c r="AP8" s="49"/>
      <c r="AQ8" s="49"/>
      <c r="AR8" s="49"/>
      <c r="AS8" s="49"/>
      <c r="AT8" s="44">
        <f>データ!T6</f>
        <v>13.61</v>
      </c>
      <c r="AU8" s="44"/>
      <c r="AV8" s="44"/>
      <c r="AW8" s="44"/>
      <c r="AX8" s="44"/>
      <c r="AY8" s="44"/>
      <c r="AZ8" s="44"/>
      <c r="BA8" s="44"/>
      <c r="BB8" s="44">
        <f>データ!U6</f>
        <v>1760.91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7.79</v>
      </c>
      <c r="Q10" s="44"/>
      <c r="R10" s="44"/>
      <c r="S10" s="44"/>
      <c r="T10" s="44"/>
      <c r="U10" s="44"/>
      <c r="V10" s="44"/>
      <c r="W10" s="44">
        <f>データ!Q6</f>
        <v>53.53</v>
      </c>
      <c r="X10" s="44"/>
      <c r="Y10" s="44"/>
      <c r="Z10" s="44"/>
      <c r="AA10" s="44"/>
      <c r="AB10" s="44"/>
      <c r="AC10" s="44"/>
      <c r="AD10" s="49">
        <f>データ!R6</f>
        <v>1894</v>
      </c>
      <c r="AE10" s="49"/>
      <c r="AF10" s="49"/>
      <c r="AG10" s="49"/>
      <c r="AH10" s="49"/>
      <c r="AI10" s="49"/>
      <c r="AJ10" s="49"/>
      <c r="AK10" s="2"/>
      <c r="AL10" s="49">
        <f>データ!V6</f>
        <v>1866</v>
      </c>
      <c r="AM10" s="49"/>
      <c r="AN10" s="49"/>
      <c r="AO10" s="49"/>
      <c r="AP10" s="49"/>
      <c r="AQ10" s="49"/>
      <c r="AR10" s="49"/>
      <c r="AS10" s="49"/>
      <c r="AT10" s="44">
        <f>データ!W6</f>
        <v>0.93</v>
      </c>
      <c r="AU10" s="44"/>
      <c r="AV10" s="44"/>
      <c r="AW10" s="44"/>
      <c r="AX10" s="44"/>
      <c r="AY10" s="44"/>
      <c r="AZ10" s="44"/>
      <c r="BA10" s="44"/>
      <c r="BB10" s="44">
        <f>データ!X6</f>
        <v>2006.45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P3W5sEQCNTH7ZO6XwaG8cYm4sgrdmbO7esiRARNhP4Dwij5QgLI/bLPmFwdLUCF3tULLrag0upkeqkpUS06ANA==" saltValue="HWzk4hIJeZDibFlzfpncR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233617</v>
      </c>
      <c r="D6" s="32">
        <f t="shared" si="3"/>
        <v>47</v>
      </c>
      <c r="E6" s="32">
        <f t="shared" si="3"/>
        <v>17</v>
      </c>
      <c r="F6" s="32">
        <f t="shared" si="3"/>
        <v>4</v>
      </c>
      <c r="G6" s="32">
        <f t="shared" si="3"/>
        <v>0</v>
      </c>
      <c r="H6" s="32" t="str">
        <f t="shared" si="3"/>
        <v>愛知県　大口町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7.79</v>
      </c>
      <c r="Q6" s="33">
        <f t="shared" si="3"/>
        <v>53.53</v>
      </c>
      <c r="R6" s="33">
        <f t="shared" si="3"/>
        <v>1894</v>
      </c>
      <c r="S6" s="33">
        <f t="shared" si="3"/>
        <v>23966</v>
      </c>
      <c r="T6" s="33">
        <f t="shared" si="3"/>
        <v>13.61</v>
      </c>
      <c r="U6" s="33">
        <f t="shared" si="3"/>
        <v>1760.91</v>
      </c>
      <c r="V6" s="33">
        <f t="shared" si="3"/>
        <v>1866</v>
      </c>
      <c r="W6" s="33">
        <f t="shared" si="3"/>
        <v>0.93</v>
      </c>
      <c r="X6" s="33">
        <f t="shared" si="3"/>
        <v>2006.45</v>
      </c>
      <c r="Y6" s="34">
        <f>IF(Y7="",NA(),Y7)</f>
        <v>98.31</v>
      </c>
      <c r="Z6" s="34">
        <f t="shared" ref="Z6:AH6" si="4">IF(Z7="",NA(),Z7)</f>
        <v>102.92</v>
      </c>
      <c r="AA6" s="34">
        <f t="shared" si="4"/>
        <v>103.81</v>
      </c>
      <c r="AB6" s="34">
        <f t="shared" si="4"/>
        <v>100.03</v>
      </c>
      <c r="AC6" s="34">
        <f t="shared" si="4"/>
        <v>104.86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249.16</v>
      </c>
      <c r="BI6" s="34">
        <f t="shared" si="7"/>
        <v>290.44</v>
      </c>
      <c r="BJ6" s="34">
        <f t="shared" si="7"/>
        <v>605.04</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98.08</v>
      </c>
      <c r="BR6" s="34">
        <f t="shared" ref="BR6:BZ6" si="8">IF(BR7="",NA(),BR7)</f>
        <v>94.06</v>
      </c>
      <c r="BS6" s="34">
        <f t="shared" si="8"/>
        <v>100</v>
      </c>
      <c r="BT6" s="34">
        <f t="shared" si="8"/>
        <v>100</v>
      </c>
      <c r="BU6" s="34">
        <f t="shared" si="8"/>
        <v>100</v>
      </c>
      <c r="BV6" s="34">
        <f t="shared" si="8"/>
        <v>53.01</v>
      </c>
      <c r="BW6" s="34">
        <f t="shared" si="8"/>
        <v>66.56</v>
      </c>
      <c r="BX6" s="34">
        <f t="shared" si="8"/>
        <v>66.22</v>
      </c>
      <c r="BY6" s="34">
        <f t="shared" si="8"/>
        <v>69.87</v>
      </c>
      <c r="BZ6" s="34">
        <f t="shared" si="8"/>
        <v>74.3</v>
      </c>
      <c r="CA6" s="33" t="str">
        <f>IF(CA7="","",IF(CA7="-","【-】","【"&amp;SUBSTITUTE(TEXT(CA7,"#,##0.00"),"-","△")&amp;"】"))</f>
        <v>【75.58】</v>
      </c>
      <c r="CB6" s="34">
        <f>IF(CB7="",NA(),CB7)</f>
        <v>158.68</v>
      </c>
      <c r="CC6" s="34">
        <f t="shared" ref="CC6:CK6" si="9">IF(CC7="",NA(),CC7)</f>
        <v>168.24</v>
      </c>
      <c r="CD6" s="34">
        <f t="shared" si="9"/>
        <v>160.43</v>
      </c>
      <c r="CE6" s="34">
        <f t="shared" si="9"/>
        <v>154.81</v>
      </c>
      <c r="CF6" s="34">
        <f t="shared" si="9"/>
        <v>158.56</v>
      </c>
      <c r="CG6" s="34">
        <f t="shared" si="9"/>
        <v>299.39</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76.900000000000006</v>
      </c>
      <c r="CY6" s="34">
        <f t="shared" ref="CY6:DG6" si="11">IF(CY7="",NA(),CY7)</f>
        <v>84.07</v>
      </c>
      <c r="CZ6" s="34">
        <f t="shared" si="11"/>
        <v>86.98</v>
      </c>
      <c r="DA6" s="34">
        <f t="shared" si="11"/>
        <v>88.05</v>
      </c>
      <c r="DB6" s="34">
        <f t="shared" si="11"/>
        <v>88.85</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1.32</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233617</v>
      </c>
      <c r="D7" s="36">
        <v>47</v>
      </c>
      <c r="E7" s="36">
        <v>17</v>
      </c>
      <c r="F7" s="36">
        <v>4</v>
      </c>
      <c r="G7" s="36">
        <v>0</v>
      </c>
      <c r="H7" s="36" t="s">
        <v>109</v>
      </c>
      <c r="I7" s="36" t="s">
        <v>110</v>
      </c>
      <c r="J7" s="36" t="s">
        <v>111</v>
      </c>
      <c r="K7" s="36" t="s">
        <v>112</v>
      </c>
      <c r="L7" s="36" t="s">
        <v>113</v>
      </c>
      <c r="M7" s="36" t="s">
        <v>114</v>
      </c>
      <c r="N7" s="37" t="s">
        <v>115</v>
      </c>
      <c r="O7" s="37" t="s">
        <v>116</v>
      </c>
      <c r="P7" s="37">
        <v>7.79</v>
      </c>
      <c r="Q7" s="37">
        <v>53.53</v>
      </c>
      <c r="R7" s="37">
        <v>1894</v>
      </c>
      <c r="S7" s="37">
        <v>23966</v>
      </c>
      <c r="T7" s="37">
        <v>13.61</v>
      </c>
      <c r="U7" s="37">
        <v>1760.91</v>
      </c>
      <c r="V7" s="37">
        <v>1866</v>
      </c>
      <c r="W7" s="37">
        <v>0.93</v>
      </c>
      <c r="X7" s="37">
        <v>2006.45</v>
      </c>
      <c r="Y7" s="37">
        <v>98.31</v>
      </c>
      <c r="Z7" s="37">
        <v>102.92</v>
      </c>
      <c r="AA7" s="37">
        <v>103.81</v>
      </c>
      <c r="AB7" s="37">
        <v>100.03</v>
      </c>
      <c r="AC7" s="37">
        <v>104.86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249.16</v>
      </c>
      <c r="BI7" s="37">
        <v>290.44</v>
      </c>
      <c r="BJ7" s="37">
        <v>605.04</v>
      </c>
      <c r="BK7" s="37">
        <v>1554.05</v>
      </c>
      <c r="BL7" s="37">
        <v>1436</v>
      </c>
      <c r="BM7" s="37">
        <v>1434.89</v>
      </c>
      <c r="BN7" s="37">
        <v>1298.9100000000001</v>
      </c>
      <c r="BO7" s="37">
        <v>1243.71</v>
      </c>
      <c r="BP7" s="37">
        <v>1225.44</v>
      </c>
      <c r="BQ7" s="37">
        <v>98.08</v>
      </c>
      <c r="BR7" s="37">
        <v>94.06</v>
      </c>
      <c r="BS7" s="37">
        <v>100</v>
      </c>
      <c r="BT7" s="37">
        <v>100</v>
      </c>
      <c r="BU7" s="37">
        <v>100</v>
      </c>
      <c r="BV7" s="37">
        <v>53.01</v>
      </c>
      <c r="BW7" s="37">
        <v>66.56</v>
      </c>
      <c r="BX7" s="37">
        <v>66.22</v>
      </c>
      <c r="BY7" s="37">
        <v>69.87</v>
      </c>
      <c r="BZ7" s="37">
        <v>74.3</v>
      </c>
      <c r="CA7" s="37">
        <v>75.58</v>
      </c>
      <c r="CB7" s="37">
        <v>158.68</v>
      </c>
      <c r="CC7" s="37">
        <v>168.24</v>
      </c>
      <c r="CD7" s="37">
        <v>160.43</v>
      </c>
      <c r="CE7" s="37">
        <v>154.81</v>
      </c>
      <c r="CF7" s="37">
        <v>158.56</v>
      </c>
      <c r="CG7" s="37">
        <v>299.39</v>
      </c>
      <c r="CH7" s="37">
        <v>244.29</v>
      </c>
      <c r="CI7" s="37">
        <v>246.72</v>
      </c>
      <c r="CJ7" s="37">
        <v>234.96</v>
      </c>
      <c r="CK7" s="37">
        <v>221.81</v>
      </c>
      <c r="CL7" s="37">
        <v>215.23</v>
      </c>
      <c r="CM7" s="37" t="s">
        <v>115</v>
      </c>
      <c r="CN7" s="37" t="s">
        <v>115</v>
      </c>
      <c r="CO7" s="37" t="s">
        <v>115</v>
      </c>
      <c r="CP7" s="37" t="s">
        <v>115</v>
      </c>
      <c r="CQ7" s="37" t="s">
        <v>115</v>
      </c>
      <c r="CR7" s="37">
        <v>36.200000000000003</v>
      </c>
      <c r="CS7" s="37">
        <v>43.58</v>
      </c>
      <c r="CT7" s="37">
        <v>41.35</v>
      </c>
      <c r="CU7" s="37">
        <v>42.9</v>
      </c>
      <c r="CV7" s="37">
        <v>43.36</v>
      </c>
      <c r="CW7" s="37">
        <v>42.66</v>
      </c>
      <c r="CX7" s="37">
        <v>76.900000000000006</v>
      </c>
      <c r="CY7" s="37">
        <v>84.07</v>
      </c>
      <c r="CZ7" s="37">
        <v>86.98</v>
      </c>
      <c r="DA7" s="37">
        <v>88.05</v>
      </c>
      <c r="DB7" s="37">
        <v>88.85</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1.32</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2019-02-15T10:39:38Z</cp:lastPrinted>
  <dcterms:created xsi:type="dcterms:W3CDTF">2018-12-03T09:15:11Z</dcterms:created>
  <dcterms:modified xsi:type="dcterms:W3CDTF">2019-02-15T10:39:40Z</dcterms:modified>
  <cp:category/>
</cp:coreProperties>
</file>