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filesv\都市整備\05下水道グループ\業務グループ\05地方公営企業\経営比較分析表\"/>
    </mc:Choice>
  </mc:AlternateContent>
  <workbookProtection workbookAlgorithmName="SHA-512" workbookHashValue="nf8LGqD7uESx/qJ23Kj992qFyGidU8+dCgB+rWgAImmPjI/3gwLxAJ1yK4xjXFIEJOdxErQnxOyZaM4MLaNzfw==" workbookSaltValue="KhJAfBliHiRqzX44OsIBbw==" workbookSpinCount="100000" lockStructure="1"/>
  <bookViews>
    <workbookView xWindow="0" yWindow="0" windowWidth="19200" windowHeight="112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<sst xmlns="http://schemas.openxmlformats.org/spreadsheetml/2006/main" count="245" uniqueCount="126">
  <si>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</si>
  <si>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</si>
  <si>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</si>
  <si>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</si>
  <si>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</si>
  <si>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</si>
  <si>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</si>
  <si>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</si>
  <si>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</si>
  <si>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</si>
  <si>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</si>
  <si>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</si>
  <si>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</si>
  <si>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</si>
  <si>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</si>
  <si>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</si>
  <si>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</si>
  <si>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</si>
  <si>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</si>
  <si>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</si>
  <si>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</si>
  <si>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</si>
  <si>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</si>
  <si>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</si>
  <si>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</si>
  <si>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</si>
  <si>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</si>
  <si>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</si>
  <si>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</si>
  <si>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</si>
  <si>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</si>
  <si>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</si>
  <si>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</si>
  <si>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</si>
  <si>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</si>
  <si>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</si>
  <si>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</si>
  <si>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</si>
  <si>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</si>
  <si>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</si>
  <si>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</si>
  <si>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</si>
  <si>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</si>
  <si>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</si>
  <si>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</si>
  <si>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</si>
  <si>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</si>
  <si>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</si>
  <si>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</si>
  <si>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</si>
  <si>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</si>
  <si>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</si>
  <si>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</si>
  <si>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</si>
  <si>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</si>
  <si>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</si>
  <si>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</si>
  <si>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</si>
  <si>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</si>
  <si>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</si>
  <si>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</si>
  <si>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</si>
  <si>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</si>
  <si>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</si>
  <si>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</si>
  <si>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</si>
  <si>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</si>
  <si>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</si>
  <si>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</si>
  <si>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</si>
  <si>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</si>
  <si>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</si>
  <si>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</si>
  <si>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</si>
  <si>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</si>
  <si>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</si>
  <si>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</si>
  <si>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</si>
  <si>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</si>
  <si>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</si>
  <si>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</si>
  <si>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</si>
  <si>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</si>
  <si>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</si>
  <si>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</si>
  <si>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</si>
  <si>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</si>
  <si>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</si>
  <si>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</si>
  <si>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</si>
  <si>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</si>
  <si>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</si>
  <si>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</si>
  <si>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</si>
  <si>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</si>
  <si>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</si>
  <si>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</si>
  <si>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</si>
  <si>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</si>
  <si>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</si>
  <si>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</si>
  <si>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</si>
  <si>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</si>
  <si>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</si>
  <si>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</si>
  <si>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</si>
  <si>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</si>
  <si>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</si>
  <si>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</si>
  <si>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</si>
  <si>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扶桑町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</si>
  <si>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</si>
  <si>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</si>
  <si>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</si>
  <si>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</si>
  <si>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</si>
  <si>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</si>
  <si>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</si>
  <si>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</si>
  <si>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</si>
  <si>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</si>
  <si>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</si>
  <si>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</si>
  <si>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①収益的収支比率が100％を下回っており、単年度収支が赤字であることを示しています。経費削減や使用料収入の増加といった経営改善に向けた取組みが必要です。
　④企業債残高対事業規模比率は類似団体の平均に比べ低い水準となっています。しかし、面整備の最中にあり企業債残高は増加していく見込みのため、適切な借入の管理と使用料収入の確保に努めていきます。
　⑤経費回収率が100％を下回っており使用料収入で汚水処理費を賄えていない状況です。汚水処理費については⑥汚水処理原価が有収水量の増加等により減少傾向にあります。使用料収入については⑧水洗化率が60％程度にどとまっており、類似団体の平均は上回るものの全国平均を大きく下回っており、使用料収入が不足する要因となっています。</t>
    <rPh sb="15" eb="17">
      <t>シタマワ</t>
    </rPh>
    <rPh sb="22" eb="25">
      <t>タンネンド</t>
    </rPh>
    <rPh sb="25" eb="27">
      <t>シュウシ</t>
    </rPh>
    <rPh sb="36" eb="37">
      <t>シメ</t>
    </rPh>
    <rPh sb="43" eb="45">
      <t>ケイヒ</t>
    </rPh>
    <rPh sb="45" eb="47">
      <t>サクゲン</t>
    </rPh>
    <rPh sb="54" eb="56">
      <t>ゾウカ</t>
    </rPh>
    <rPh sb="60" eb="62">
      <t>ケイエイ</t>
    </rPh>
    <rPh sb="62" eb="64">
      <t>カイゼン</t>
    </rPh>
    <rPh sb="65" eb="66">
      <t>ム</t>
    </rPh>
    <rPh sb="68" eb="70">
      <t>トリクミ</t>
    </rPh>
    <rPh sb="120" eb="121">
      <t>メン</t>
    </rPh>
    <rPh sb="121" eb="123">
      <t>セイビ</t>
    </rPh>
    <rPh sb="124" eb="126">
      <t>サイチュウ</t>
    </rPh>
    <rPh sb="129" eb="132">
      <t>キギョウサイ</t>
    </rPh>
    <rPh sb="132" eb="134">
      <t>ザンダカ</t>
    </rPh>
    <rPh sb="135" eb="137">
      <t>ゾウカ</t>
    </rPh>
    <rPh sb="141" eb="143">
      <t>ミコ</t>
    </rPh>
    <rPh sb="148" eb="150">
      <t>テキセツ</t>
    </rPh>
    <rPh sb="151" eb="153">
      <t>カリイレ</t>
    </rPh>
    <rPh sb="154" eb="156">
      <t>カンリ</t>
    </rPh>
    <rPh sb="157" eb="160">
      <t>シヨウリョウ</t>
    </rPh>
    <rPh sb="160" eb="162">
      <t>シュウニュウ</t>
    </rPh>
    <rPh sb="163" eb="165">
      <t>カクホ</t>
    </rPh>
    <rPh sb="166" eb="167">
      <t>ツト</t>
    </rPh>
    <rPh sb="189" eb="191">
      <t>シタマワ</t>
    </rPh>
    <rPh sb="218" eb="220">
      <t>オスイ</t>
    </rPh>
    <rPh sb="220" eb="222">
      <t>ショリ</t>
    </rPh>
    <rPh sb="222" eb="223">
      <t>ヒ</t>
    </rPh>
    <rPh sb="229" eb="231">
      <t>オスイ</t>
    </rPh>
    <rPh sb="231" eb="233">
      <t>ショリ</t>
    </rPh>
    <rPh sb="233" eb="235">
      <t>ゲンカ</t>
    </rPh>
    <rPh sb="236" eb="238">
      <t>ユウシュウ</t>
    </rPh>
    <rPh sb="238" eb="240">
      <t>スイリョウ</t>
    </rPh>
    <rPh sb="241" eb="243">
      <t>ゾウカ</t>
    </rPh>
    <rPh sb="243" eb="244">
      <t>トウ</t>
    </rPh>
    <rPh sb="247" eb="249">
      <t>ゲンショウ</t>
    </rPh>
    <rPh sb="249" eb="251">
      <t>ケイコウ</t>
    </rPh>
    <rPh sb="257" eb="260">
      <t>シヨウリョウ</t>
    </rPh>
    <rPh sb="260" eb="262">
      <t>シュウニュウ</t>
    </rPh>
    <rPh sb="268" eb="270">
      <t>スイセン</t>
    </rPh>
    <rPh sb="270" eb="271">
      <t>カ</t>
    </rPh>
    <rPh sb="271" eb="272">
      <t>リツ</t>
    </rPh>
    <rPh sb="276" eb="278">
      <t>テイド</t>
    </rPh>
    <rPh sb="287" eb="289">
      <t>ルイジ</t>
    </rPh>
    <rPh sb="289" eb="291">
      <t>ダンタイ</t>
    </rPh>
    <rPh sb="292" eb="294">
      <t>ヘイキン</t>
    </rPh>
    <rPh sb="295" eb="297">
      <t>ウワマワ</t>
    </rPh>
    <rPh sb="301" eb="303">
      <t>ゼンコク</t>
    </rPh>
    <rPh sb="303" eb="305">
      <t>ヘイキン</t>
    </rPh>
    <rPh sb="306" eb="307">
      <t>オオ</t>
    </rPh>
    <rPh sb="309" eb="311">
      <t>シタマワ</t>
    </rPh>
    <rPh sb="316" eb="319">
      <t>シヨウリョウ</t>
    </rPh>
    <rPh sb="319" eb="321">
      <t>シュウニュウ</t>
    </rPh>
    <rPh sb="322" eb="324">
      <t>フソク</t>
    </rPh>
    <rPh sb="326" eb="328">
      <t>ヨウイン</t>
    </rPh>
    <phoneticPr fontId="4"/>
  </si>
  <si>
    <t>　平成１１年度から管渠の整備に着手し、法定耐用年数を経過した管渠がないため老朽化に伴う管渠の更新は実施していません。</t>
    <phoneticPr fontId="4"/>
  </si>
  <si>
    <t>　経営の改善に向け適正な使用料収入を確保する必要があるため、未接続世帯に対し広報誌による接続ＰＲや戸別訪問による接続勧奨等を実施し水洗化率の向上に努めていきます。
　また、近隣市町と調整のうえで、使用料水準の適正化に向けた料金体系の見直しを検討していく必要があります。
　上記の内容を踏まえ、平成３２年度に経営戦略の策定を予定しています。</t>
    <rPh sb="9" eb="11">
      <t>テキセイ</t>
    </rPh>
    <rPh sb="12" eb="15">
      <t>シヨウリョウ</t>
    </rPh>
    <rPh sb="15" eb="17">
      <t>シュウニュウ</t>
    </rPh>
    <rPh sb="18" eb="20">
      <t>カクホ</t>
    </rPh>
    <rPh sb="22" eb="24">
      <t>ヒツヨウ</t>
    </rPh>
    <rPh sb="73" eb="7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</si>
</sst>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E1-4FFD-8A1C-149120269BD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0.2</c:v>
                </c:pt>
                <c:pt idx="4">
                  <c:v>0.33</c:v>
                </c:pt>
              </c:numCache>
            </c:numRef>
          </c:val>
          <c:smooth val="0"/>
          <c:extLst>
            <c:ext xmlns:c16="http://schemas.microsoft.com/office/drawing/2014/chart" uri="{C3380CC4-5D6E-409C-BE32-E72D297353CC}">
              <c16:uniqueId val="{00000001-7AE1-4FFD-8A1C-149120269BD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26-4624-A4F9-DC9719B204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32.42</c:v>
                </c:pt>
                <c:pt idx="4">
                  <c:v>35.15</c:v>
                </c:pt>
              </c:numCache>
            </c:numRef>
          </c:val>
          <c:smooth val="0"/>
          <c:extLst>
            <c:ext xmlns:c16="http://schemas.microsoft.com/office/drawing/2014/chart" uri="{C3380CC4-5D6E-409C-BE32-E72D297353CC}">
              <c16:uniqueId val="{00000001-EA26-4624-A4F9-DC9719B204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65.53</c:v>
                </c:pt>
                <c:pt idx="1">
                  <c:v>67.94</c:v>
                </c:pt>
                <c:pt idx="2">
                  <c:v>66.75</c:v>
                </c:pt>
                <c:pt idx="3">
                  <c:v>68.930000000000007</c:v>
                </c:pt>
                <c:pt idx="4">
                  <c:v>64.44</c:v>
                </c:pt>
              </c:numCache>
            </c:numRef>
          </c:val>
          <c:extLst>
            <c:ext xmlns:c16="http://schemas.microsoft.com/office/drawing/2014/chart" uri="{C3380CC4-5D6E-409C-BE32-E72D297353CC}">
              <c16:uniqueId val="{00000000-C587-4092-9F8F-F7943D9856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60.69</c:v>
                </c:pt>
                <c:pt idx="4">
                  <c:v>61.88</c:v>
                </c:pt>
              </c:numCache>
            </c:numRef>
          </c:val>
          <c:smooth val="0"/>
          <c:extLst>
            <c:ext xmlns:c16="http://schemas.microsoft.com/office/drawing/2014/chart" uri="{C3380CC4-5D6E-409C-BE32-E72D297353CC}">
              <c16:uniqueId val="{00000001-C587-4092-9F8F-F7943D9856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97.76</c:v>
                </c:pt>
                <c:pt idx="1">
                  <c:v>91.86</c:v>
                </c:pt>
                <c:pt idx="2">
                  <c:v>99.87</c:v>
                </c:pt>
                <c:pt idx="3">
                  <c:v>87.97</c:v>
                </c:pt>
                <c:pt idx="4">
                  <c:v>89.19</c:v>
                </c:pt>
              </c:numCache>
            </c:numRef>
          </c:val>
          <c:extLst>
            <c:ext xmlns:c16="http://schemas.microsoft.com/office/drawing/2014/chart" uri="{C3380CC4-5D6E-409C-BE32-E72D297353CC}">
              <c16:uniqueId val="{00000000-88B3-47DD-8991-7956DB9AE17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B3-47DD-8991-7956DB9AE17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B8-4349-AFA9-1E0E0284018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B8-4349-AFA9-1E0E0284018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A1-4CA4-9468-ADB2DF1C99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A1-4CA4-9468-ADB2DF1C99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AC-4244-BDB0-28C79BB20A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AC-4244-BDB0-28C79BB20A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2D-4138-8CEA-F4E51FEE67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2D-4138-8CEA-F4E51FEE67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342.6</c:v>
                </c:pt>
                <c:pt idx="1">
                  <c:v>774.39</c:v>
                </c:pt>
                <c:pt idx="2">
                  <c:v>186.53</c:v>
                </c:pt>
                <c:pt idx="3">
                  <c:v>604.85</c:v>
                </c:pt>
                <c:pt idx="4">
                  <c:v>465.03</c:v>
                </c:pt>
              </c:numCache>
            </c:numRef>
          </c:val>
          <c:extLst>
            <c:ext xmlns:c16="http://schemas.microsoft.com/office/drawing/2014/chart" uri="{C3380CC4-5D6E-409C-BE32-E72D297353CC}">
              <c16:uniqueId val="{00000000-FF2B-4AD4-B629-2B0C0627B3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1622.57</c:v>
                </c:pt>
                <c:pt idx="4">
                  <c:v>985.65</c:v>
                </c:pt>
              </c:numCache>
            </c:numRef>
          </c:val>
          <c:smooth val="0"/>
          <c:extLst>
            <c:ext xmlns:c16="http://schemas.microsoft.com/office/drawing/2014/chart" uri="{C3380CC4-5D6E-409C-BE32-E72D297353CC}">
              <c16:uniqueId val="{00000001-FF2B-4AD4-B629-2B0C0627B3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64.92</c:v>
                </c:pt>
                <c:pt idx="1">
                  <c:v>56.39</c:v>
                </c:pt>
                <c:pt idx="2">
                  <c:v>67.81</c:v>
                </c:pt>
                <c:pt idx="3">
                  <c:v>67.66</c:v>
                </c:pt>
                <c:pt idx="4">
                  <c:v>72.510000000000005</c:v>
                </c:pt>
              </c:numCache>
            </c:numRef>
          </c:val>
          <c:extLst>
            <c:ext xmlns:c16="http://schemas.microsoft.com/office/drawing/2014/chart" uri="{C3380CC4-5D6E-409C-BE32-E72D297353CC}">
              <c16:uniqueId val="{00000000-1D18-4F48-83C1-09BA228EEB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58.32</c:v>
                </c:pt>
                <c:pt idx="4">
                  <c:v>62.11</c:v>
                </c:pt>
              </c:numCache>
            </c:numRef>
          </c:val>
          <c:smooth val="0"/>
          <c:extLst>
            <c:ext xmlns:c16="http://schemas.microsoft.com/office/drawing/2014/chart" uri="{C3380CC4-5D6E-409C-BE32-E72D297353CC}">
              <c16:uniqueId val="{00000001-1D18-4F48-83C1-09BA228EEB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163.15</c:v>
                </c:pt>
                <c:pt idx="1">
                  <c:v>191.6</c:v>
                </c:pt>
                <c:pt idx="2">
                  <c:v>161.08000000000001</c:v>
                </c:pt>
                <c:pt idx="3">
                  <c:v>160.44999999999999</c:v>
                </c:pt>
                <c:pt idx="4">
                  <c:v>150.1</c:v>
                </c:pt>
              </c:numCache>
            </c:numRef>
          </c:val>
          <c:extLst>
            <c:ext xmlns:c16="http://schemas.microsoft.com/office/drawing/2014/chart" uri="{C3380CC4-5D6E-409C-BE32-E72D297353CC}">
              <c16:uniqueId val="{00000000-0000-4A85-85A0-B0ABA7335DF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227.65</c:v>
                </c:pt>
                <c:pt idx="4">
                  <c:v>225.27</c:v>
                </c:pt>
              </c:numCache>
            </c:numRef>
          </c:val>
          <c:smooth val="0"/>
          <c:extLst>
            <c:ext xmlns:c16="http://schemas.microsoft.com/office/drawing/2014/chart" uri="{C3380CC4-5D6E-409C-BE32-E72D297353CC}">
              <c16:uniqueId val="{00000001-0000-4A85-85A0-B0ABA7335DF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扶桑町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Cb3</v>
      </c>
      <c r="X8" s="47"/>
      <c r="Y8" s="47"/>
      <c r="Z8" s="47"/>
      <c r="AA8" s="47"/>
      <c r="AB8" s="47"/>
      <c r="AC8" s="47"/>
      <c r="AD8" s="48" t="str">
        <f>データ!$M$6</f>
        <v>非設置</v>
      </c>
      <c r="AE8" s="48"/>
      <c r="AF8" s="48"/>
      <c r="AG8" s="48"/>
      <c r="AH8" s="48"/>
      <c r="AI8" s="48"/>
      <c r="AJ8" s="48"/>
      <c r="AK8" s="3"/>
      <c r="AL8" s="49">
        <f>データ!S6</f>
        <v>34643</v>
      </c>
      <c r="AM8" s="49"/>
      <c r="AN8" s="49"/>
      <c r="AO8" s="49"/>
      <c r="AP8" s="49"/>
      <c r="AQ8" s="49"/>
      <c r="AR8" s="49"/>
      <c r="AS8" s="49"/>
      <c r="AT8" s="44">
        <f>データ!T6</f>
        <v>11.19</v>
      </c>
      <c r="AU8" s="44"/>
      <c r="AV8" s="44"/>
      <c r="AW8" s="44"/>
      <c r="AX8" s="44"/>
      <c r="AY8" s="44"/>
      <c r="AZ8" s="44"/>
      <c r="BA8" s="44"/>
      <c r="BB8" s="44">
        <f>データ!U6</f>
        <v>3095.89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41.2</v>
      </c>
      <c r="Q10" s="44"/>
      <c r="R10" s="44"/>
      <c r="S10" s="44"/>
      <c r="T10" s="44"/>
      <c r="U10" s="44"/>
      <c r="V10" s="44"/>
      <c r="W10" s="44">
        <f>データ!Q6</f>
        <v>93.88</v>
      </c>
      <c r="X10" s="44"/>
      <c r="Y10" s="44"/>
      <c r="Z10" s="44"/>
      <c r="AA10" s="44"/>
      <c r="AB10" s="44"/>
      <c r="AC10" s="44"/>
      <c r="AD10" s="49">
        <f>データ!R6</f>
        <v>1894</v>
      </c>
      <c r="AE10" s="49"/>
      <c r="AF10" s="49"/>
      <c r="AG10" s="49"/>
      <c r="AH10" s="49"/>
      <c r="AI10" s="49"/>
      <c r="AJ10" s="49"/>
      <c r="AK10" s="2"/>
      <c r="AL10" s="49">
        <f>データ!V6</f>
        <v>14276</v>
      </c>
      <c r="AM10" s="49"/>
      <c r="AN10" s="49"/>
      <c r="AO10" s="49"/>
      <c r="AP10" s="49"/>
      <c r="AQ10" s="49"/>
      <c r="AR10" s="49"/>
      <c r="AS10" s="49"/>
      <c r="AT10" s="44">
        <f>データ!W6</f>
        <v>2.2999999999999998</v>
      </c>
      <c r="AU10" s="44"/>
      <c r="AV10" s="44"/>
      <c r="AW10" s="44"/>
      <c r="AX10" s="44"/>
      <c r="AY10" s="44"/>
      <c r="AZ10" s="44"/>
      <c r="BA10" s="44"/>
      <c r="BB10" s="44">
        <f>データ!X6</f>
        <v>6206.96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Ic7B8mWNJTbKce0Mkub+3FLUAdYOL3cwGUhp1JEhEgFrAEpwojP9M8O1iKxQFAd39D/Y9Bgkg7BXC0QvhwP6nw==" saltValue="bt0dQ41pom4T5TzAAaN/W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233625</v>
      </c>
      <c r="D6" s="32">
        <f t="shared" si="3"/>
        <v>47</v>
      </c>
      <c r="E6" s="32">
        <f t="shared" si="3"/>
        <v>17</v>
      </c>
      <c r="F6" s="32">
        <f t="shared" si="3"/>
        <v>1</v>
      </c>
      <c r="G6" s="32">
        <f t="shared" si="3"/>
        <v>0</v>
      </c>
      <c r="H6" s="32" t="str">
        <f t="shared" si="3"/>
        <v>愛知県　扶桑町</v>
      </c>
      <c r="I6" s="32" t="str">
        <f t="shared" si="3"/>
        <v>法非適用</v>
      </c>
      <c r="J6" s="32" t="str">
        <f t="shared" si="3"/>
        <v>下水道事業</v>
      </c>
      <c r="K6" s="32" t="str">
        <f t="shared" si="3"/>
        <v>公共下水道</v>
      </c>
      <c r="L6" s="32" t="str">
        <f t="shared" si="3"/>
        <v>Cb3</v>
      </c>
      <c r="M6" s="32" t="str">
        <f t="shared" si="3"/>
        <v>非設置</v>
      </c>
      <c r="N6" s="33" t="str">
        <f t="shared" si="3"/>
        <v>-</v>
      </c>
      <c r="O6" s="33" t="str">
        <f t="shared" si="3"/>
        <v>該当数値なし</v>
      </c>
      <c r="P6" s="33">
        <f t="shared" si="3"/>
        <v>41.2</v>
      </c>
      <c r="Q6" s="33">
        <f t="shared" si="3"/>
        <v>93.88</v>
      </c>
      <c r="R6" s="33">
        <f t="shared" si="3"/>
        <v>1894</v>
      </c>
      <c r="S6" s="33">
        <f t="shared" si="3"/>
        <v>34643</v>
      </c>
      <c r="T6" s="33">
        <f t="shared" si="3"/>
        <v>11.19</v>
      </c>
      <c r="U6" s="33">
        <f t="shared" si="3"/>
        <v>3095.89</v>
      </c>
      <c r="V6" s="33">
        <f t="shared" si="3"/>
        <v>14276</v>
      </c>
      <c r="W6" s="33">
        <f t="shared" si="3"/>
        <v>2.2999999999999998</v>
      </c>
      <c r="X6" s="33">
        <f t="shared" si="3"/>
        <v>6206.96</v>
      </c>
      <c r="Y6" s="34">
        <f>IF(Y7="",NA(),Y7)</f>
        <v>97.76</v>
      </c>
      <c r="Z6" s="34">
        <f t="shared" ref="Z6:AH6" si="4">IF(Z7="",NA(),Z7)</f>
        <v>91.86</v>
      </c>
      <c r="AA6" s="34">
        <f t="shared" si="4"/>
        <v>99.87</v>
      </c>
      <c r="AB6" s="34">
        <f t="shared" si="4"/>
        <v>87.97</v>
      </c>
      <c r="AC6" s="34">
        <f t="shared" si="4"/>
        <v>89.19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342.6</v>
      </c>
      <c r="BG6" s="34">
        <f t="shared" ref="BG6:BO6" si="7">IF(BG7="",NA(),BG7)</f>
        <v>774.39</v>
      </c>
      <c r="BH6" s="34">
        <f t="shared" si="7"/>
        <v>186.53</v>
      </c>
      <c r="BI6" s="34">
        <f t="shared" si="7"/>
        <v>604.85</v>
      </c>
      <c r="BJ6" s="34">
        <f t="shared" si="7"/>
        <v>465.03</v>
      </c>
      <c r="BK6" s="34">
        <f t="shared" si="7"/>
        <v>1853.46</v>
      </c>
      <c r="BL6" s="34">
        <f t="shared" si="7"/>
        <v>1847.13</v>
      </c>
      <c r="BM6" s="34">
        <f t="shared" si="7"/>
        <v>1862.51</v>
      </c>
      <c r="BN6" s="34">
        <f t="shared" si="7"/>
        <v>1622.57</v>
      </c>
      <c r="BO6" s="34">
        <f t="shared" si="7"/>
        <v>985.65</v>
      </c>
      <c r="BP6" s="33" t="str">
        <f>IF(BP7="","",IF(BP7="-","【-】","【"&amp;SUBSTITUTE(TEXT(BP7,"#,##0.00"),"-","△")&amp;"】"))</f>
        <v>【707.33】</v>
      </c>
      <c r="BQ6" s="34">
        <f>IF(BQ7="",NA(),BQ7)</f>
        <v>64.92</v>
      </c>
      <c r="BR6" s="34">
        <f t="shared" ref="BR6:BZ6" si="8">IF(BR7="",NA(),BR7)</f>
        <v>56.39</v>
      </c>
      <c r="BS6" s="34">
        <f t="shared" si="8"/>
        <v>67.81</v>
      </c>
      <c r="BT6" s="34">
        <f t="shared" si="8"/>
        <v>67.66</v>
      </c>
      <c r="BU6" s="34">
        <f t="shared" si="8"/>
        <v>72.510000000000005</v>
      </c>
      <c r="BV6" s="34">
        <f t="shared" si="8"/>
        <v>45.22</v>
      </c>
      <c r="BW6" s="34">
        <f t="shared" si="8"/>
        <v>42.22</v>
      </c>
      <c r="BX6" s="34">
        <f t="shared" si="8"/>
        <v>53.03</v>
      </c>
      <c r="BY6" s="34">
        <f t="shared" si="8"/>
        <v>58.32</v>
      </c>
      <c r="BZ6" s="34">
        <f t="shared" si="8"/>
        <v>62.11</v>
      </c>
      <c r="CA6" s="33" t="str">
        <f>IF(CA7="","",IF(CA7="-","【-】","【"&amp;SUBSTITUTE(TEXT(CA7,"#,##0.00"),"-","△")&amp;"】"))</f>
        <v>【101.26】</v>
      </c>
      <c r="CB6" s="34">
        <f>IF(CB7="",NA(),CB7)</f>
        <v>163.15</v>
      </c>
      <c r="CC6" s="34">
        <f t="shared" ref="CC6:CK6" si="9">IF(CC7="",NA(),CC7)</f>
        <v>191.6</v>
      </c>
      <c r="CD6" s="34">
        <f t="shared" si="9"/>
        <v>161.08000000000001</v>
      </c>
      <c r="CE6" s="34">
        <f t="shared" si="9"/>
        <v>160.44999999999999</v>
      </c>
      <c r="CF6" s="34">
        <f t="shared" si="9"/>
        <v>150.1</v>
      </c>
      <c r="CG6" s="34">
        <f t="shared" si="9"/>
        <v>290.39999999999998</v>
      </c>
      <c r="CH6" s="34">
        <f t="shared" si="9"/>
        <v>300.07</v>
      </c>
      <c r="CI6" s="34">
        <f t="shared" si="9"/>
        <v>250.86</v>
      </c>
      <c r="CJ6" s="34">
        <f t="shared" si="9"/>
        <v>227.65</v>
      </c>
      <c r="CK6" s="34">
        <f t="shared" si="9"/>
        <v>225.27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42.07</v>
      </c>
      <c r="CT6" s="34">
        <f t="shared" si="10"/>
        <v>37.950000000000003</v>
      </c>
      <c r="CU6" s="34">
        <f t="shared" si="10"/>
        <v>32.42</v>
      </c>
      <c r="CV6" s="34">
        <f t="shared" si="10"/>
        <v>35.15</v>
      </c>
      <c r="CW6" s="33" t="str">
        <f>IF(CW7="","",IF(CW7="-","【-】","【"&amp;SUBSTITUTE(TEXT(CW7,"#,##0.00"),"-","△")&amp;"】"))</f>
        <v>【60.13】</v>
      </c>
      <c r="CX6" s="34">
        <f>IF(CX7="",NA(),CX7)</f>
        <v>65.53</v>
      </c>
      <c r="CY6" s="34">
        <f t="shared" ref="CY6:DG6" si="11">IF(CY7="",NA(),CY7)</f>
        <v>67.94</v>
      </c>
      <c r="CZ6" s="34">
        <f t="shared" si="11"/>
        <v>66.75</v>
      </c>
      <c r="DA6" s="34">
        <f t="shared" si="11"/>
        <v>68.930000000000007</v>
      </c>
      <c r="DB6" s="34">
        <f t="shared" si="11"/>
        <v>64.44</v>
      </c>
      <c r="DC6" s="34">
        <f t="shared" si="11"/>
        <v>61.85</v>
      </c>
      <c r="DD6" s="34">
        <f t="shared" si="11"/>
        <v>63.92</v>
      </c>
      <c r="DE6" s="34">
        <f t="shared" si="11"/>
        <v>63.25</v>
      </c>
      <c r="DF6" s="34">
        <f t="shared" si="11"/>
        <v>60.69</v>
      </c>
      <c r="DG6" s="34">
        <f t="shared" si="11"/>
        <v>61.88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0.74</v>
      </c>
      <c r="EK6" s="34">
        <f t="shared" si="14"/>
        <v>0.57999999999999996</v>
      </c>
      <c r="EL6" s="34">
        <f t="shared" si="14"/>
        <v>0.01</v>
      </c>
      <c r="EM6" s="34">
        <f t="shared" si="14"/>
        <v>0.2</v>
      </c>
      <c r="EN6" s="34">
        <f t="shared" si="14"/>
        <v>0.33</v>
      </c>
      <c r="EO6" s="33" t="str">
        <f>IF(EO7="","",IF(EO7="-","【-】","【"&amp;SUBSTITUTE(TEXT(EO7,"#,##0.00"),"-","△")&amp;"】"))</f>
        <v>【0.23】</v>
      </c>
    </row>
    <row r="7" spans="1:145" s="35" customFormat="1" x14ac:dyDescent="0.15">
      <c r="A7" s="27"/>
      <c r="B7" s="36">
        <v>2017</v>
      </c>
      <c r="C7" s="36">
        <v>233625</v>
      </c>
      <c r="D7" s="36">
        <v>47</v>
      </c>
      <c r="E7" s="36">
        <v>17</v>
      </c>
      <c r="F7" s="36">
        <v>1</v>
      </c>
      <c r="G7" s="36">
        <v>0</v>
      </c>
      <c r="H7" s="36" t="s">
        <v>110</v>
      </c>
      <c r="I7" s="36" t="s">
        <v>111</v>
      </c>
      <c r="J7" s="36" t="s">
        <v>112</v>
      </c>
      <c r="K7" s="36" t="s">
        <v>113</v>
      </c>
      <c r="L7" s="36" t="s">
        <v>114</v>
      </c>
      <c r="M7" s="36" t="s">
        <v>115</v>
      </c>
      <c r="N7" s="37" t="s">
        <v>116</v>
      </c>
      <c r="O7" s="37" t="s">
        <v>117</v>
      </c>
      <c r="P7" s="37">
        <v>41.2</v>
      </c>
      <c r="Q7" s="37">
        <v>93.88</v>
      </c>
      <c r="R7" s="37">
        <v>1894</v>
      </c>
      <c r="S7" s="37">
        <v>34643</v>
      </c>
      <c r="T7" s="37">
        <v>11.19</v>
      </c>
      <c r="U7" s="37">
        <v>3095.89</v>
      </c>
      <c r="V7" s="37">
        <v>14276</v>
      </c>
      <c r="W7" s="37">
        <v>2.2999999999999998</v>
      </c>
      <c r="X7" s="37">
        <v>6206.96</v>
      </c>
      <c r="Y7" s="37">
        <v>97.76</v>
      </c>
      <c r="Z7" s="37">
        <v>91.86</v>
      </c>
      <c r="AA7" s="37">
        <v>99.87</v>
      </c>
      <c r="AB7" s="37">
        <v>87.97</v>
      </c>
      <c r="AC7" s="37">
        <v>89.19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342.6</v>
      </c>
      <c r="BG7" s="37">
        <v>774.39</v>
      </c>
      <c r="BH7" s="37">
        <v>186.53</v>
      </c>
      <c r="BI7" s="37">
        <v>604.85</v>
      </c>
      <c r="BJ7" s="37">
        <v>465.03</v>
      </c>
      <c r="BK7" s="37">
        <v>1853.46</v>
      </c>
      <c r="BL7" s="37">
        <v>1847.13</v>
      </c>
      <c r="BM7" s="37">
        <v>1862.51</v>
      </c>
      <c r="BN7" s="37">
        <v>1622.57</v>
      </c>
      <c r="BO7" s="37">
        <v>985.65</v>
      </c>
      <c r="BP7" s="37">
        <v>707.33</v>
      </c>
      <c r="BQ7" s="37">
        <v>64.92</v>
      </c>
      <c r="BR7" s="37">
        <v>56.39</v>
      </c>
      <c r="BS7" s="37">
        <v>67.81</v>
      </c>
      <c r="BT7" s="37">
        <v>67.66</v>
      </c>
      <c r="BU7" s="37">
        <v>72.510000000000005</v>
      </c>
      <c r="BV7" s="37">
        <v>45.22</v>
      </c>
      <c r="BW7" s="37">
        <v>42.22</v>
      </c>
      <c r="BX7" s="37">
        <v>53.03</v>
      </c>
      <c r="BY7" s="37">
        <v>58.32</v>
      </c>
      <c r="BZ7" s="37">
        <v>62.11</v>
      </c>
      <c r="CA7" s="37">
        <v>101.26</v>
      </c>
      <c r="CB7" s="37">
        <v>163.15</v>
      </c>
      <c r="CC7" s="37">
        <v>191.6</v>
      </c>
      <c r="CD7" s="37">
        <v>161.08000000000001</v>
      </c>
      <c r="CE7" s="37">
        <v>160.44999999999999</v>
      </c>
      <c r="CF7" s="37">
        <v>150.1</v>
      </c>
      <c r="CG7" s="37">
        <v>290.39999999999998</v>
      </c>
      <c r="CH7" s="37">
        <v>300.07</v>
      </c>
      <c r="CI7" s="37">
        <v>250.86</v>
      </c>
      <c r="CJ7" s="37">
        <v>227.65</v>
      </c>
      <c r="CK7" s="37">
        <v>225.27</v>
      </c>
      <c r="CL7" s="37">
        <v>136.38999999999999</v>
      </c>
      <c r="CM7" s="37" t="s">
        <v>116</v>
      </c>
      <c r="CN7" s="37" t="s">
        <v>116</v>
      </c>
      <c r="CO7" s="37" t="s">
        <v>116</v>
      </c>
      <c r="CP7" s="37" t="s">
        <v>116</v>
      </c>
      <c r="CQ7" s="37" t="s">
        <v>116</v>
      </c>
      <c r="CR7" s="37">
        <v>37.36</v>
      </c>
      <c r="CS7" s="37">
        <v>42.07</v>
      </c>
      <c r="CT7" s="37">
        <v>37.950000000000003</v>
      </c>
      <c r="CU7" s="37">
        <v>32.42</v>
      </c>
      <c r="CV7" s="37">
        <v>35.15</v>
      </c>
      <c r="CW7" s="37">
        <v>60.13</v>
      </c>
      <c r="CX7" s="37">
        <v>65.53</v>
      </c>
      <c r="CY7" s="37">
        <v>67.94</v>
      </c>
      <c r="CZ7" s="37">
        <v>66.75</v>
      </c>
      <c r="DA7" s="37">
        <v>68.930000000000007</v>
      </c>
      <c r="DB7" s="37">
        <v>64.44</v>
      </c>
      <c r="DC7" s="37">
        <v>61.85</v>
      </c>
      <c r="DD7" s="37">
        <v>63.92</v>
      </c>
      <c r="DE7" s="37">
        <v>63.25</v>
      </c>
      <c r="DF7" s="37">
        <v>60.69</v>
      </c>
      <c r="DG7" s="37">
        <v>61.88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0.74</v>
      </c>
      <c r="EK7" s="37">
        <v>0.57999999999999996</v>
      </c>
      <c r="EL7" s="37">
        <v>0.01</v>
      </c>
      <c r="EM7" s="37">
        <v>0.2</v>
      </c>
      <c r="EN7" s="37">
        <v>0.33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川田 千晴</cp:lastModifiedBy>
  <cp:lastPrinted>2019-02-06T00:08:56Z</cp:lastPrinted>
  <dcterms:created xsi:type="dcterms:W3CDTF">2018-12-03T09:05:14Z</dcterms:created>
  <dcterms:modified xsi:type="dcterms:W3CDTF">2019-02-06T00:10:06Z</dcterms:modified>
  <cp:category/>
</cp:coreProperties>
</file>