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13\54上下水道課\00　課共通\08 国・県、調査、通知\H30\310205公営企業に係る「経営比較分析表」の分析等の確認について\提出\"/>
    </mc:Choice>
  </mc:AlternateContent>
  <workbookProtection workbookAlgorithmName="SHA-512" workbookHashValue="IXgToIoARDVH8ujYPF6DBMfWspzZVMroD0xm4iKL48Qrjwybbt4CG19uvRWGffma0Y4CIyToFOGLov8I+e9dFQ==" workbookSaltValue="/6yOg+vxmIHIohFMO8UGv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<sst xmlns="http://schemas.openxmlformats.org/spreadsheetml/2006/main" count="232" uniqueCount="120">
  <si>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</si>
  <si>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</si>
  <si>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</si>
  <si>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</si>
  <si>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</si>
  <si>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</si>
  <si>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</si>
  <si>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</si>
  <si>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</si>
  <si>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</si>
  <si>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</si>
  <si>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</si>
  <si>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</si>
  <si>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</si>
  <si>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</si>
  <si>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</si>
  <si>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</si>
  <si>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</si>
  <si>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</si>
  <si>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</si>
  <si>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</si>
  <si>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</si>
  <si>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</si>
  <si>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</si>
  <si>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</si>
  <si>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</si>
  <si>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</si>
  <si>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</si>
  <si>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</si>
  <si>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</si>
  <si>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</si>
  <si>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</si>
  <si>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</si>
  <si>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</si>
  <si>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</si>
  <si>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</si>
  <si>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</si>
  <si>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</si>
  <si>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</si>
  <si>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</si>
  <si>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</si>
  <si>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</si>
  <si>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</si>
  <si>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</si>
  <si>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</si>
  <si>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</si>
  <si>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</si>
  <si>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</si>
  <si>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</si>
  <si>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</si>
  <si>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</si>
  <si>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</si>
  <si>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</si>
  <si>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</si>
  <si>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</si>
  <si>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</si>
  <si>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</si>
  <si>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</si>
  <si>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</si>
  <si>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</si>
  <si>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</si>
  <si>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</si>
  <si>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</si>
  <si>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</si>
  <si>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</si>
  <si>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</si>
  <si>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</si>
  <si>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</si>
  <si>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</si>
  <si>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</si>
  <si>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</si>
  <si>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</si>
  <si>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</si>
  <si>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</si>
  <si>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</si>
  <si>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</si>
  <si>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</si>
  <si>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</si>
  <si>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</si>
  <si>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</si>
  <si>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</si>
  <si>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</si>
  <si>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</si>
  <si>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</si>
  <si>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</si>
  <si>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</si>
  <si>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</si>
  <si>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</si>
  <si>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</si>
  <si>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</si>
  <si>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</si>
  <si>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</si>
  <si>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</si>
  <si>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</si>
  <si>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</si>
  <si>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</si>
  <si>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</si>
  <si>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</si>
  <si>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</si>
  <si>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</si>
  <si>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</si>
  <si>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</si>
  <si>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</si>
  <si>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</si>
  <si>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</si>
  <si>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</si>
  <si>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</si>
  <si>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</si>
  <si>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</si>
  <si>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</si>
  <si>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</si>
  <si>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</si>
  <si>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</si>
  <si>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</si>
  <si>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</si>
  <si>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</si>
  <si>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</si>
  <si>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これまでに整備した水道施設の維持や更新に対する資金確保が課題となっていく。しかしながら、人口減少や節水型家電の普及等の影響で、水需要の伸びを期待することは難しくなってきているため、料金改定による収益確保や費用削減を行っていく必要がある。
　また、経営戦略については平成32年度までに策定予定であり、平成31年度に改定を予定している水道基本計画を基に検討していく。</t>
    <rPh sb="171" eb="173">
      <t>キホン</t>
    </rPh>
    <rPh sb="173" eb="175">
      <t>ケイカク</t>
    </rPh>
    <phoneticPr fontId="4"/>
  </si>
  <si>
    <t>　①経常収支比率及び⑤料金回収率については100％を超えており、⑦施設利用率及び⑧有収率についても全国平均及び類似団体の平均値を上回っているため、今後も維持向上に努めていきたい。
　⑥給水原価についても類似団体と比較すると良好ではあるが、今後有収水量の減少により数値が上昇する可能性があるため、維持管理費等の経費削減に取り組む必要がある。
　③流動比率が平成29年度で増加したのは、決算時における未払金の残高が平成28年度に比べて少なかったため。
　平成29年度は給水収益が前年度に比べ微増しており、現状数値は全国平均と比較しても良好であると思われるが、今後人口減少や節水型家電の普及等から、給水収益の減少が見込まれるため、今後策定を予定している経営戦略を基に水道料金改定等の対応を行っていく必要がある。</t>
    <rPh sb="92" eb="94">
      <t>キュウスイ</t>
    </rPh>
    <rPh sb="94" eb="96">
      <t>ゲンカ</t>
    </rPh>
    <rPh sb="101" eb="103">
      <t>ルイジ</t>
    </rPh>
    <rPh sb="103" eb="105">
      <t>ダンタイ</t>
    </rPh>
    <rPh sb="106" eb="108">
      <t>ヒカク</t>
    </rPh>
    <rPh sb="111" eb="113">
      <t>リョウコウ</t>
    </rPh>
    <rPh sb="119" eb="121">
      <t>コンゴ</t>
    </rPh>
    <rPh sb="121" eb="123">
      <t>ユウシュウ</t>
    </rPh>
    <rPh sb="123" eb="125">
      <t>スイリョウ</t>
    </rPh>
    <rPh sb="126" eb="128">
      <t>ゲンショウ</t>
    </rPh>
    <rPh sb="131" eb="133">
      <t>スウチ</t>
    </rPh>
    <rPh sb="134" eb="136">
      <t>ジョウショウ</t>
    </rPh>
    <rPh sb="138" eb="141">
      <t>カノウセイ</t>
    </rPh>
    <rPh sb="147" eb="149">
      <t>イジ</t>
    </rPh>
    <rPh sb="149" eb="152">
      <t>カンリヒ</t>
    </rPh>
    <rPh sb="152" eb="153">
      <t>トウ</t>
    </rPh>
    <rPh sb="154" eb="156">
      <t>ケイヒ</t>
    </rPh>
    <rPh sb="156" eb="158">
      <t>サクゲン</t>
    </rPh>
    <rPh sb="159" eb="160">
      <t>ト</t>
    </rPh>
    <rPh sb="161" eb="162">
      <t>ク</t>
    </rPh>
    <rPh sb="163" eb="165">
      <t>ヒツヨウ</t>
    </rPh>
    <rPh sb="184" eb="186">
      <t>ゾウカ</t>
    </rPh>
    <rPh sb="215" eb="216">
      <t>スク</t>
    </rPh>
    <rPh sb="237" eb="239">
      <t>ゼンネン</t>
    </rPh>
    <rPh sb="239" eb="240">
      <t>ド</t>
    </rPh>
    <rPh sb="241" eb="242">
      <t>クラ</t>
    </rPh>
    <rPh sb="271" eb="272">
      <t>オモ</t>
    </rPh>
    <rPh sb="277" eb="279">
      <t>コンゴ</t>
    </rPh>
    <rPh sb="312" eb="314">
      <t>コンゴ</t>
    </rPh>
    <rPh sb="314" eb="316">
      <t>サクテイ</t>
    </rPh>
    <rPh sb="317" eb="319">
      <t>ヨテイ</t>
    </rPh>
    <rPh sb="323" eb="325">
      <t>ケイエイ</t>
    </rPh>
    <rPh sb="325" eb="327">
      <t>センリャク</t>
    </rPh>
    <rPh sb="328" eb="329">
      <t>モト</t>
    </rPh>
    <phoneticPr fontId="4"/>
  </si>
  <si>
    <t>　事業開始後50年以上が経過しており、今後も耐用年数を迎える管路が増加する傾向にある。
　①有形固定資産減価償却率は類似団体と比較すると低い値になっているが年々増加しており、②管路経年化率については数値は少しずつ減少しているものの類似団体と比較するとやや大きい値となっているため、今後も計画的な更新を行っていく必要がある。
　下水道管布設に伴う配水管の支障移転工事が少なかったこともあり③管路更新率が減少傾向にあるため、一定の老朽管率を保つよう経営状態を踏まえた管路の更新計画を策定した後、財源の確保、及び更新計画に基づいた老朽管の布設替えを行う必要がある。</t>
    <rPh sb="9" eb="11">
      <t>イジョウ</t>
    </rPh>
    <rPh sb="46" eb="48">
      <t>ユウケイ</t>
    </rPh>
    <rPh sb="48" eb="50">
      <t>コテイ</t>
    </rPh>
    <rPh sb="50" eb="52">
      <t>シサン</t>
    </rPh>
    <rPh sb="52" eb="54">
      <t>ゲンカ</t>
    </rPh>
    <rPh sb="54" eb="56">
      <t>ショウキャク</t>
    </rPh>
    <rPh sb="56" eb="57">
      <t>リツ</t>
    </rPh>
    <rPh sb="58" eb="60">
      <t>ルイジ</t>
    </rPh>
    <rPh sb="60" eb="62">
      <t>ダンタイ</t>
    </rPh>
    <rPh sb="63" eb="65">
      <t>ヒカク</t>
    </rPh>
    <rPh sb="68" eb="69">
      <t>ヒク</t>
    </rPh>
    <rPh sb="70" eb="71">
      <t>アタイ</t>
    </rPh>
    <rPh sb="78" eb="80">
      <t>ネンネン</t>
    </rPh>
    <rPh sb="80" eb="82">
      <t>ゾウカ</t>
    </rPh>
    <rPh sb="88" eb="90">
      <t>カンロ</t>
    </rPh>
    <rPh sb="90" eb="93">
      <t>ケイネンカ</t>
    </rPh>
    <rPh sb="93" eb="94">
      <t>リツ</t>
    </rPh>
    <rPh sb="99" eb="101">
      <t>スウチ</t>
    </rPh>
    <rPh sb="102" eb="103">
      <t>スコ</t>
    </rPh>
    <rPh sb="106" eb="108">
      <t>ゲンショウ</t>
    </rPh>
    <rPh sb="115" eb="117">
      <t>ルイジ</t>
    </rPh>
    <rPh sb="117" eb="119">
      <t>ダンタイ</t>
    </rPh>
    <rPh sb="120" eb="122">
      <t>ヒカク</t>
    </rPh>
    <rPh sb="127" eb="128">
      <t>オオ</t>
    </rPh>
    <rPh sb="130" eb="131">
      <t>アタイ</t>
    </rPh>
    <rPh sb="140" eb="142">
      <t>コンゴ</t>
    </rPh>
    <rPh sb="143" eb="146">
      <t>ケイカクテキ</t>
    </rPh>
    <rPh sb="147" eb="149">
      <t>コウシン</t>
    </rPh>
    <rPh sb="150" eb="151">
      <t>オコナ</t>
    </rPh>
    <rPh sb="155" eb="157">
      <t>ヒツヨウ</t>
    </rPh>
    <rPh sb="163" eb="166">
      <t>ゲスイドウ</t>
    </rPh>
    <rPh sb="166" eb="167">
      <t>カン</t>
    </rPh>
    <rPh sb="167" eb="169">
      <t>フセツ</t>
    </rPh>
    <rPh sb="170" eb="171">
      <t>トモナ</t>
    </rPh>
    <rPh sb="172" eb="175">
      <t>ハイスイカン</t>
    </rPh>
    <rPh sb="176" eb="178">
      <t>シショウ</t>
    </rPh>
    <rPh sb="178" eb="180">
      <t>イテン</t>
    </rPh>
    <rPh sb="180" eb="182">
      <t>コウジ</t>
    </rPh>
    <rPh sb="183" eb="184">
      <t>スク</t>
    </rPh>
    <rPh sb="200" eb="202">
      <t>ゲンショウ</t>
    </rPh>
    <rPh sb="202" eb="204">
      <t>ケイコウ</t>
    </rPh>
    <rPh sb="243" eb="244">
      <t>ノチ</t>
    </rPh>
    <rPh sb="251" eb="252">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</si>
</sst>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1.38</c:v>
                </c:pt>
                <c:pt idx="1">
                  <c:v>1.98</c:v>
                </c:pt>
                <c:pt idx="2">
                  <c:v>1.01</c:v>
                </c:pt>
                <c:pt idx="3">
                  <c:v>0.75</c:v>
                </c:pt>
                <c:pt idx="4">
                  <c:v>0.55000000000000004</c:v>
                </c:pt>
              </c:numCache>
            </c:numRef>
          </c:val>
          <c:extLst>
            <c:ext xmlns:c16="http://schemas.microsoft.com/office/drawing/2014/chart" uri="{C3380CC4-5D6E-409C-BE32-E72D297353CC}">
              <c16:uniqueId val="{00000000-2665-4897-B5D7-2ECA07DB77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2665-4897-B5D7-2ECA07DB77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67.069999999999993</c:v>
                </c:pt>
                <c:pt idx="1">
                  <c:v>65.89</c:v>
                </c:pt>
                <c:pt idx="2">
                  <c:v>65.56</c:v>
                </c:pt>
                <c:pt idx="3">
                  <c:v>65.56</c:v>
                </c:pt>
                <c:pt idx="4">
                  <c:v>65.52</c:v>
                </c:pt>
              </c:numCache>
            </c:numRef>
          </c:val>
          <c:extLst>
            <c:ext xmlns:c16="http://schemas.microsoft.com/office/drawing/2014/chart" uri="{C3380CC4-5D6E-409C-BE32-E72D297353CC}">
              <c16:uniqueId val="{00000000-E545-4708-8625-5771A7F4B7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E545-4708-8625-5771A7F4B7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95.83</c:v>
                </c:pt>
                <c:pt idx="1">
                  <c:v>95.87</c:v>
                </c:pt>
                <c:pt idx="2">
                  <c:v>95.75</c:v>
                </c:pt>
                <c:pt idx="3">
                  <c:v>95.53</c:v>
                </c:pt>
                <c:pt idx="4">
                  <c:v>95.86</c:v>
                </c:pt>
              </c:numCache>
            </c:numRef>
          </c:val>
          <c:extLst>
            <c:ext xmlns:c16="http://schemas.microsoft.com/office/drawing/2014/chart" uri="{C3380CC4-5D6E-409C-BE32-E72D297353CC}">
              <c16:uniqueId val="{00000000-81E5-4687-BA31-EFC7BF9C8E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81E5-4687-BA31-EFC7BF9C8E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101.59</c:v>
                </c:pt>
                <c:pt idx="1">
                  <c:v>123.69</c:v>
                </c:pt>
                <c:pt idx="2">
                  <c:v>122.91</c:v>
                </c:pt>
                <c:pt idx="3">
                  <c:v>121.59</c:v>
                </c:pt>
                <c:pt idx="4">
                  <c:v>123.23</c:v>
                </c:pt>
              </c:numCache>
            </c:numRef>
          </c:val>
          <c:extLst>
            <c:ext xmlns:c16="http://schemas.microsoft.com/office/drawing/2014/chart" uri="{C3380CC4-5D6E-409C-BE32-E72D297353CC}">
              <c16:uniqueId val="{00000000-5983-4526-9356-456BF17D560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5983-4526-9356-456BF17D560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39.299999999999997</c:v>
                </c:pt>
                <c:pt idx="1">
                  <c:v>39.770000000000003</c:v>
                </c:pt>
                <c:pt idx="2">
                  <c:v>40.36</c:v>
                </c:pt>
                <c:pt idx="3">
                  <c:v>41.55</c:v>
                </c:pt>
                <c:pt idx="4">
                  <c:v>43.16</c:v>
                </c:pt>
              </c:numCache>
            </c:numRef>
          </c:val>
          <c:extLst>
            <c:ext xmlns:c16="http://schemas.microsoft.com/office/drawing/2014/chart" uri="{C3380CC4-5D6E-409C-BE32-E72D297353CC}">
              <c16:uniqueId val="{00000000-BF55-4589-9D34-5A65120F96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BF55-4589-9D34-5A65120F96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7.85</c:v>
                </c:pt>
                <c:pt idx="1">
                  <c:v>8.16</c:v>
                </c:pt>
                <c:pt idx="2">
                  <c:v>15.93</c:v>
                </c:pt>
                <c:pt idx="3">
                  <c:v>15.26</c:v>
                </c:pt>
                <c:pt idx="4">
                  <c:v>14.98</c:v>
                </c:pt>
              </c:numCache>
            </c:numRef>
          </c:val>
          <c:extLst>
            <c:ext xmlns:c16="http://schemas.microsoft.com/office/drawing/2014/chart" uri="{C3380CC4-5D6E-409C-BE32-E72D297353CC}">
              <c16:uniqueId val="{00000000-42F9-4905-A2A8-C6E3F4F472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42F9-4905-A2A8-C6E3F4F472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EE-4604-B7AE-AE43E0EE3E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97EE-4604-B7AE-AE43E0EE3E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2305.15</c:v>
                </c:pt>
                <c:pt idx="1">
                  <c:v>653.37</c:v>
                </c:pt>
                <c:pt idx="2">
                  <c:v>957.42</c:v>
                </c:pt>
                <c:pt idx="3">
                  <c:v>665.46</c:v>
                </c:pt>
                <c:pt idx="4">
                  <c:v>1139.8900000000001</c:v>
                </c:pt>
              </c:numCache>
            </c:numRef>
          </c:val>
          <c:extLst>
            <c:ext xmlns:c16="http://schemas.microsoft.com/office/drawing/2014/chart" uri="{C3380CC4-5D6E-409C-BE32-E72D297353CC}">
              <c16:uniqueId val="{00000000-C960-4B4E-A468-5931EA36D1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C960-4B4E-A468-5931EA36D1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4.5199999999999996</c:v>
                </c:pt>
                <c:pt idx="1">
                  <c:v>4.12</c:v>
                </c:pt>
                <c:pt idx="2">
                  <c:v>3.63</c:v>
                </c:pt>
                <c:pt idx="3">
                  <c:v>3.39</c:v>
                </c:pt>
                <c:pt idx="4">
                  <c:v>3.1</c:v>
                </c:pt>
              </c:numCache>
            </c:numRef>
          </c:val>
          <c:extLst>
            <c:ext xmlns:c16="http://schemas.microsoft.com/office/drawing/2014/chart" uri="{C3380CC4-5D6E-409C-BE32-E72D297353CC}">
              <c16:uniqueId val="{00000000-AA90-4752-97E1-0632B94863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AA90-4752-97E1-0632B94863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97.02</c:v>
                </c:pt>
                <c:pt idx="1">
                  <c:v>121.13</c:v>
                </c:pt>
                <c:pt idx="2">
                  <c:v>117.05</c:v>
                </c:pt>
                <c:pt idx="3">
                  <c:v>116.42</c:v>
                </c:pt>
                <c:pt idx="4">
                  <c:v>117.58</c:v>
                </c:pt>
              </c:numCache>
            </c:numRef>
          </c:val>
          <c:extLst>
            <c:ext xmlns:c16="http://schemas.microsoft.com/office/drawing/2014/chart" uri="{C3380CC4-5D6E-409C-BE32-E72D297353CC}">
              <c16:uniqueId val="{00000000-1BB5-4AAC-BB23-4D18B0733B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1BB5-4AAC-BB23-4D18B0733B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150.61000000000001</c:v>
                </c:pt>
                <c:pt idx="1">
                  <c:v>120.12</c:v>
                </c:pt>
                <c:pt idx="2">
                  <c:v>123.85</c:v>
                </c:pt>
                <c:pt idx="3">
                  <c:v>124.03</c:v>
                </c:pt>
                <c:pt idx="4">
                  <c:v>122.79</c:v>
                </c:pt>
              </c:numCache>
            </c:numRef>
          </c:val>
          <c:extLst>
            <c:ext xmlns:c16="http://schemas.microsoft.com/office/drawing/2014/chart" uri="{C3380CC4-5D6E-409C-BE32-E72D297353CC}">
              <c16:uniqueId val="{00000000-CD09-4181-BF6E-3E42AE0138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CD09-4181-BF6E-3E42AE0138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愛知県　東浦町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50403</v>
      </c>
      <c r="AM8" s="59"/>
      <c r="AN8" s="59"/>
      <c r="AO8" s="59"/>
      <c r="AP8" s="59"/>
      <c r="AQ8" s="59"/>
      <c r="AR8" s="59"/>
      <c r="AS8" s="59"/>
      <c r="AT8" s="50">
        <f>データ!$S$6</f>
        <v>31.14</v>
      </c>
      <c r="AU8" s="51"/>
      <c r="AV8" s="51"/>
      <c r="AW8" s="51"/>
      <c r="AX8" s="51"/>
      <c r="AY8" s="51"/>
      <c r="AZ8" s="51"/>
      <c r="BA8" s="51"/>
      <c r="BB8" s="52">
        <f>データ!$T$6</f>
        <v>1618.59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97.43</v>
      </c>
      <c r="J10" s="51"/>
      <c r="K10" s="51"/>
      <c r="L10" s="51"/>
      <c r="M10" s="51"/>
      <c r="N10" s="51"/>
      <c r="O10" s="62"/>
      <c r="P10" s="52">
        <f>データ!$P$6</f>
        <v>99.68</v>
      </c>
      <c r="Q10" s="52"/>
      <c r="R10" s="52"/>
      <c r="S10" s="52"/>
      <c r="T10" s="52"/>
      <c r="U10" s="52"/>
      <c r="V10" s="52"/>
      <c r="W10" s="59">
        <f>データ!$Q$6</f>
        <v>2431</v>
      </c>
      <c r="X10" s="59"/>
      <c r="Y10" s="59"/>
      <c r="Z10" s="59"/>
      <c r="AA10" s="59"/>
      <c r="AB10" s="59"/>
      <c r="AC10" s="59"/>
      <c r="AD10" s="2"/>
      <c r="AE10" s="2"/>
      <c r="AF10" s="2"/>
      <c r="AG10" s="2"/>
      <c r="AH10" s="4"/>
      <c r="AI10" s="4"/>
      <c r="AJ10" s="4"/>
      <c r="AK10" s="4"/>
      <c r="AL10" s="59">
        <f>データ!$U$6</f>
        <v>50124</v>
      </c>
      <c r="AM10" s="59"/>
      <c r="AN10" s="59"/>
      <c r="AO10" s="59"/>
      <c r="AP10" s="59"/>
      <c r="AQ10" s="59"/>
      <c r="AR10" s="59"/>
      <c r="AS10" s="59"/>
      <c r="AT10" s="50">
        <f>データ!$V$6</f>
        <v>31.14</v>
      </c>
      <c r="AU10" s="51"/>
      <c r="AV10" s="51"/>
      <c r="AW10" s="51"/>
      <c r="AX10" s="51"/>
      <c r="AY10" s="51"/>
      <c r="AZ10" s="51"/>
      <c r="BA10" s="51"/>
      <c r="BB10" s="52">
        <f>データ!$W$6</f>
        <v>1609.63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DG532XK08EinBvdJUfdLyYBixZCnnAzGjEIekArETSAgflugSsKteFrWCIls1PmrhZHr/CsGP1VgrULIW03pQ==" saltValue="mnv1Hr1n11FYezgOjMpRV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234427</v>
      </c>
      <c r="D6" s="33">
        <f t="shared" si="3"/>
        <v>46</v>
      </c>
      <c r="E6" s="33">
        <f t="shared" si="3"/>
        <v>1</v>
      </c>
      <c r="F6" s="33">
        <f t="shared" si="3"/>
        <v>0</v>
      </c>
      <c r="G6" s="33">
        <f t="shared" si="3"/>
        <v>1</v>
      </c>
      <c r="H6" s="33" t="str">
        <f t="shared" si="3"/>
        <v>愛知県　東浦町</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97.43</v>
      </c>
      <c r="P6" s="34">
        <f t="shared" si="3"/>
        <v>99.68</v>
      </c>
      <c r="Q6" s="34">
        <f t="shared" si="3"/>
        <v>2431</v>
      </c>
      <c r="R6" s="34">
        <f t="shared" si="3"/>
        <v>50403</v>
      </c>
      <c r="S6" s="34">
        <f t="shared" si="3"/>
        <v>31.14</v>
      </c>
      <c r="T6" s="34">
        <f t="shared" si="3"/>
        <v>1618.59</v>
      </c>
      <c r="U6" s="34">
        <f t="shared" si="3"/>
        <v>50124</v>
      </c>
      <c r="V6" s="34">
        <f t="shared" si="3"/>
        <v>31.14</v>
      </c>
      <c r="W6" s="34">
        <f t="shared" si="3"/>
        <v>1609.63</v>
      </c>
      <c r="X6" s="35">
        <f>IF(X7="",NA(),X7)</f>
        <v>101.59</v>
      </c>
      <c r="Y6" s="35">
        <f t="shared" ref="Y6:AG6" si="4">IF(Y7="",NA(),Y7)</f>
        <v>123.69</v>
      </c>
      <c r="Z6" s="35">
        <f t="shared" si="4"/>
        <v>122.91</v>
      </c>
      <c r="AA6" s="35">
        <f t="shared" si="4"/>
        <v>121.59</v>
      </c>
      <c r="AB6" s="35">
        <f t="shared" si="4"/>
        <v>123.23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2305.15</v>
      </c>
      <c r="AU6" s="35">
        <f t="shared" ref="AU6:BC6" si="6">IF(AU7="",NA(),AU7)</f>
        <v>653.37</v>
      </c>
      <c r="AV6" s="35">
        <f t="shared" si="6"/>
        <v>957.42</v>
      </c>
      <c r="AW6" s="35">
        <f t="shared" si="6"/>
        <v>665.46</v>
      </c>
      <c r="AX6" s="35">
        <f t="shared" si="6"/>
        <v>1139.8900000000001</v>
      </c>
      <c r="AY6" s="35">
        <f t="shared" si="6"/>
        <v>739.59</v>
      </c>
      <c r="AZ6" s="35">
        <f t="shared" si="6"/>
        <v>335.95</v>
      </c>
      <c r="BA6" s="35">
        <f t="shared" si="6"/>
        <v>346.59</v>
      </c>
      <c r="BB6" s="35">
        <f t="shared" si="6"/>
        <v>357.82</v>
      </c>
      <c r="BC6" s="35">
        <f t="shared" si="6"/>
        <v>355.5</v>
      </c>
      <c r="BD6" s="34" t="str">
        <f>IF(BD7="","",IF(BD7="-","【-】","【"&amp;SUBSTITUTE(TEXT(BD7,"#,##0.00"),"-","△")&amp;"】"))</f>
        <v>【264.34】</v>
      </c>
      <c r="BE6" s="35">
        <f>IF(BE7="",NA(),BE7)</f>
        <v>4.5199999999999996</v>
      </c>
      <c r="BF6" s="35">
        <f t="shared" ref="BF6:BN6" si="7">IF(BF7="",NA(),BF7)</f>
        <v>4.12</v>
      </c>
      <c r="BG6" s="35">
        <f t="shared" si="7"/>
        <v>3.63</v>
      </c>
      <c r="BH6" s="35">
        <f t="shared" si="7"/>
        <v>3.39</v>
      </c>
      <c r="BI6" s="35">
        <f t="shared" si="7"/>
        <v>3.1</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97.02</v>
      </c>
      <c r="BQ6" s="35">
        <f t="shared" ref="BQ6:BY6" si="8">IF(BQ7="",NA(),BQ7)</f>
        <v>121.13</v>
      </c>
      <c r="BR6" s="35">
        <f t="shared" si="8"/>
        <v>117.05</v>
      </c>
      <c r="BS6" s="35">
        <f t="shared" si="8"/>
        <v>116.42</v>
      </c>
      <c r="BT6" s="35">
        <f t="shared" si="8"/>
        <v>117.58</v>
      </c>
      <c r="BU6" s="35">
        <f t="shared" si="8"/>
        <v>99.46</v>
      </c>
      <c r="BV6" s="35">
        <f t="shared" si="8"/>
        <v>105.21</v>
      </c>
      <c r="BW6" s="35">
        <f t="shared" si="8"/>
        <v>105.71</v>
      </c>
      <c r="BX6" s="35">
        <f t="shared" si="8"/>
        <v>106.01</v>
      </c>
      <c r="BY6" s="35">
        <f t="shared" si="8"/>
        <v>104.57</v>
      </c>
      <c r="BZ6" s="34" t="str">
        <f>IF(BZ7="","",IF(BZ7="-","【-】","【"&amp;SUBSTITUTE(TEXT(BZ7,"#,##0.00"),"-","△")&amp;"】"))</f>
        <v>【104.36】</v>
      </c>
      <c r="CA6" s="35">
        <f>IF(CA7="",NA(),CA7)</f>
        <v>150.61000000000001</v>
      </c>
      <c r="CB6" s="35">
        <f t="shared" ref="CB6:CJ6" si="9">IF(CB7="",NA(),CB7)</f>
        <v>120.12</v>
      </c>
      <c r="CC6" s="35">
        <f t="shared" si="9"/>
        <v>123.85</v>
      </c>
      <c r="CD6" s="35">
        <f t="shared" si="9"/>
        <v>124.03</v>
      </c>
      <c r="CE6" s="35">
        <f t="shared" si="9"/>
        <v>122.79</v>
      </c>
      <c r="CF6" s="35">
        <f t="shared" si="9"/>
        <v>171.78</v>
      </c>
      <c r="CG6" s="35">
        <f t="shared" si="9"/>
        <v>162.59</v>
      </c>
      <c r="CH6" s="35">
        <f t="shared" si="9"/>
        <v>162.15</v>
      </c>
      <c r="CI6" s="35">
        <f t="shared" si="9"/>
        <v>162.24</v>
      </c>
      <c r="CJ6" s="35">
        <f t="shared" si="9"/>
        <v>165.47</v>
      </c>
      <c r="CK6" s="34" t="str">
        <f>IF(CK7="","",IF(CK7="-","【-】","【"&amp;SUBSTITUTE(TEXT(CK7,"#,##0.00"),"-","△")&amp;"】"))</f>
        <v>【165.71】</v>
      </c>
      <c r="CL6" s="35">
        <f>IF(CL7="",NA(),CL7)</f>
        <v>67.069999999999993</v>
      </c>
      <c r="CM6" s="35">
        <f t="shared" ref="CM6:CU6" si="10">IF(CM7="",NA(),CM7)</f>
        <v>65.89</v>
      </c>
      <c r="CN6" s="35">
        <f t="shared" si="10"/>
        <v>65.56</v>
      </c>
      <c r="CO6" s="35">
        <f t="shared" si="10"/>
        <v>65.56</v>
      </c>
      <c r="CP6" s="35">
        <f t="shared" si="10"/>
        <v>65.52</v>
      </c>
      <c r="CQ6" s="35">
        <f t="shared" si="10"/>
        <v>59.68</v>
      </c>
      <c r="CR6" s="35">
        <f t="shared" si="10"/>
        <v>59.17</v>
      </c>
      <c r="CS6" s="35">
        <f t="shared" si="10"/>
        <v>59.34</v>
      </c>
      <c r="CT6" s="35">
        <f t="shared" si="10"/>
        <v>59.11</v>
      </c>
      <c r="CU6" s="35">
        <f t="shared" si="10"/>
        <v>59.74</v>
      </c>
      <c r="CV6" s="34" t="str">
        <f>IF(CV7="","",IF(CV7="-","【-】","【"&amp;SUBSTITUTE(TEXT(CV7,"#,##0.00"),"-","△")&amp;"】"))</f>
        <v>【60.41】</v>
      </c>
      <c r="CW6" s="35">
        <f>IF(CW7="",NA(),CW7)</f>
        <v>95.83</v>
      </c>
      <c r="CX6" s="35">
        <f t="shared" ref="CX6:DF6" si="11">IF(CX7="",NA(),CX7)</f>
        <v>95.87</v>
      </c>
      <c r="CY6" s="35">
        <f t="shared" si="11"/>
        <v>95.75</v>
      </c>
      <c r="CZ6" s="35">
        <f t="shared" si="11"/>
        <v>95.53</v>
      </c>
      <c r="DA6" s="35">
        <f t="shared" si="11"/>
        <v>95.86</v>
      </c>
      <c r="DB6" s="35">
        <f t="shared" si="11"/>
        <v>87.63</v>
      </c>
      <c r="DC6" s="35">
        <f t="shared" si="11"/>
        <v>87.6</v>
      </c>
      <c r="DD6" s="35">
        <f t="shared" si="11"/>
        <v>87.74</v>
      </c>
      <c r="DE6" s="35">
        <f t="shared" si="11"/>
        <v>87.91</v>
      </c>
      <c r="DF6" s="35">
        <f t="shared" si="11"/>
        <v>87.28</v>
      </c>
      <c r="DG6" s="34" t="str">
        <f>IF(DG7="","",IF(DG7="-","【-】","【"&amp;SUBSTITUTE(TEXT(DG7,"#,##0.00"),"-","△")&amp;"】"))</f>
        <v>【89.93】</v>
      </c>
      <c r="DH6" s="35">
        <f>IF(DH7="",NA(),DH7)</f>
        <v>39.299999999999997</v>
      </c>
      <c r="DI6" s="35">
        <f t="shared" ref="DI6:DQ6" si="12">IF(DI7="",NA(),DI7)</f>
        <v>39.770000000000003</v>
      </c>
      <c r="DJ6" s="35">
        <f t="shared" si="12"/>
        <v>40.36</v>
      </c>
      <c r="DK6" s="35">
        <f t="shared" si="12"/>
        <v>41.55</v>
      </c>
      <c r="DL6" s="35">
        <f t="shared" si="12"/>
        <v>43.16</v>
      </c>
      <c r="DM6" s="35">
        <f t="shared" si="12"/>
        <v>39.65</v>
      </c>
      <c r="DN6" s="35">
        <f t="shared" si="12"/>
        <v>45.25</v>
      </c>
      <c r="DO6" s="35">
        <f t="shared" si="12"/>
        <v>46.27</v>
      </c>
      <c r="DP6" s="35">
        <f t="shared" si="12"/>
        <v>46.88</v>
      </c>
      <c r="DQ6" s="35">
        <f t="shared" si="12"/>
        <v>46.94</v>
      </c>
      <c r="DR6" s="34" t="str">
        <f>IF(DR7="","",IF(DR7="-","【-】","【"&amp;SUBSTITUTE(TEXT(DR7,"#,##0.00"),"-","△")&amp;"】"))</f>
        <v>【48.12】</v>
      </c>
      <c r="DS6" s="35">
        <f>IF(DS7="",NA(),DS7)</f>
        <v>7.85</v>
      </c>
      <c r="DT6" s="35">
        <f t="shared" ref="DT6:EB6" si="13">IF(DT7="",NA(),DT7)</f>
        <v>8.16</v>
      </c>
      <c r="DU6" s="35">
        <f t="shared" si="13"/>
        <v>15.93</v>
      </c>
      <c r="DV6" s="35">
        <f t="shared" si="13"/>
        <v>15.26</v>
      </c>
      <c r="DW6" s="35">
        <f t="shared" si="13"/>
        <v>14.98</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1.38</v>
      </c>
      <c r="EE6" s="35">
        <f t="shared" ref="EE6:EM6" si="14">IF(EE7="",NA(),EE7)</f>
        <v>1.98</v>
      </c>
      <c r="EF6" s="35">
        <f t="shared" si="14"/>
        <v>1.01</v>
      </c>
      <c r="EG6" s="35">
        <f t="shared" si="14"/>
        <v>0.75</v>
      </c>
      <c r="EH6" s="35">
        <f t="shared" si="14"/>
        <v>0.55000000000000004</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2">
      <c r="A7" s="28"/>
      <c r="B7" s="37">
        <v>2017</v>
      </c>
      <c r="C7" s="37">
        <v>234427</v>
      </c>
      <c r="D7" s="37">
        <v>46</v>
      </c>
      <c r="E7" s="37">
        <v>1</v>
      </c>
      <c r="F7" s="37">
        <v>0</v>
      </c>
      <c r="G7" s="37">
        <v>1</v>
      </c>
      <c r="H7" s="37" t="s">
        <v>105</v>
      </c>
      <c r="I7" s="37" t="s">
        <v>106</v>
      </c>
      <c r="J7" s="37" t="s">
        <v>107</v>
      </c>
      <c r="K7" s="37" t="s">
        <v>108</v>
      </c>
      <c r="L7" s="37" t="s">
        <v>109</v>
      </c>
      <c r="M7" s="37" t="s">
        <v>110</v>
      </c>
      <c r="N7" s="38" t="s">
        <v>111</v>
      </c>
      <c r="O7" s="38">
        <v>97.43</v>
      </c>
      <c r="P7" s="38">
        <v>99.68</v>
      </c>
      <c r="Q7" s="38">
        <v>2431</v>
      </c>
      <c r="R7" s="38">
        <v>50403</v>
      </c>
      <c r="S7" s="38">
        <v>31.14</v>
      </c>
      <c r="T7" s="38">
        <v>1618.59</v>
      </c>
      <c r="U7" s="38">
        <v>50124</v>
      </c>
      <c r="V7" s="38">
        <v>31.14</v>
      </c>
      <c r="W7" s="38">
        <v>1609.63</v>
      </c>
      <c r="X7" s="38">
        <v>101.59</v>
      </c>
      <c r="Y7" s="38">
        <v>123.69</v>
      </c>
      <c r="Z7" s="38">
        <v>122.91</v>
      </c>
      <c r="AA7" s="38">
        <v>121.59</v>
      </c>
      <c r="AB7" s="38">
        <v>123.23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2305.15</v>
      </c>
      <c r="AU7" s="38">
        <v>653.37</v>
      </c>
      <c r="AV7" s="38">
        <v>957.42</v>
      </c>
      <c r="AW7" s="38">
        <v>665.46</v>
      </c>
      <c r="AX7" s="38">
        <v>1139.8900000000001</v>
      </c>
      <c r="AY7" s="38">
        <v>739.59</v>
      </c>
      <c r="AZ7" s="38">
        <v>335.95</v>
      </c>
      <c r="BA7" s="38">
        <v>346.59</v>
      </c>
      <c r="BB7" s="38">
        <v>357.82</v>
      </c>
      <c r="BC7" s="38">
        <v>355.5</v>
      </c>
      <c r="BD7" s="38">
        <v>264.33999999999997</v>
      </c>
      <c r="BE7" s="38">
        <v>4.5199999999999996</v>
      </c>
      <c r="BF7" s="38">
        <v>4.12</v>
      </c>
      <c r="BG7" s="38">
        <v>3.63</v>
      </c>
      <c r="BH7" s="38">
        <v>3.39</v>
      </c>
      <c r="BI7" s="38">
        <v>3.1</v>
      </c>
      <c r="BJ7" s="38">
        <v>324.08999999999997</v>
      </c>
      <c r="BK7" s="38">
        <v>319.82</v>
      </c>
      <c r="BL7" s="38">
        <v>312.02999999999997</v>
      </c>
      <c r="BM7" s="38">
        <v>307.45999999999998</v>
      </c>
      <c r="BN7" s="38">
        <v>312.58</v>
      </c>
      <c r="BO7" s="38">
        <v>274.27</v>
      </c>
      <c r="BP7" s="38">
        <v>97.02</v>
      </c>
      <c r="BQ7" s="38">
        <v>121.13</v>
      </c>
      <c r="BR7" s="38">
        <v>117.05</v>
      </c>
      <c r="BS7" s="38">
        <v>116.42</v>
      </c>
      <c r="BT7" s="38">
        <v>117.58</v>
      </c>
      <c r="BU7" s="38">
        <v>99.46</v>
      </c>
      <c r="BV7" s="38">
        <v>105.21</v>
      </c>
      <c r="BW7" s="38">
        <v>105.71</v>
      </c>
      <c r="BX7" s="38">
        <v>106.01</v>
      </c>
      <c r="BY7" s="38">
        <v>104.57</v>
      </c>
      <c r="BZ7" s="38">
        <v>104.36</v>
      </c>
      <c r="CA7" s="38">
        <v>150.61000000000001</v>
      </c>
      <c r="CB7" s="38">
        <v>120.12</v>
      </c>
      <c r="CC7" s="38">
        <v>123.85</v>
      </c>
      <c r="CD7" s="38">
        <v>124.03</v>
      </c>
      <c r="CE7" s="38">
        <v>122.79</v>
      </c>
      <c r="CF7" s="38">
        <v>171.78</v>
      </c>
      <c r="CG7" s="38">
        <v>162.59</v>
      </c>
      <c r="CH7" s="38">
        <v>162.15</v>
      </c>
      <c r="CI7" s="38">
        <v>162.24</v>
      </c>
      <c r="CJ7" s="38">
        <v>165.47</v>
      </c>
      <c r="CK7" s="38">
        <v>165.71</v>
      </c>
      <c r="CL7" s="38">
        <v>67.069999999999993</v>
      </c>
      <c r="CM7" s="38">
        <v>65.89</v>
      </c>
      <c r="CN7" s="38">
        <v>65.56</v>
      </c>
      <c r="CO7" s="38">
        <v>65.56</v>
      </c>
      <c r="CP7" s="38">
        <v>65.52</v>
      </c>
      <c r="CQ7" s="38">
        <v>59.68</v>
      </c>
      <c r="CR7" s="38">
        <v>59.17</v>
      </c>
      <c r="CS7" s="38">
        <v>59.34</v>
      </c>
      <c r="CT7" s="38">
        <v>59.11</v>
      </c>
      <c r="CU7" s="38">
        <v>59.74</v>
      </c>
      <c r="CV7" s="38">
        <v>60.41</v>
      </c>
      <c r="CW7" s="38">
        <v>95.83</v>
      </c>
      <c r="CX7" s="38">
        <v>95.87</v>
      </c>
      <c r="CY7" s="38">
        <v>95.75</v>
      </c>
      <c r="CZ7" s="38">
        <v>95.53</v>
      </c>
      <c r="DA7" s="38">
        <v>95.86</v>
      </c>
      <c r="DB7" s="38">
        <v>87.63</v>
      </c>
      <c r="DC7" s="38">
        <v>87.6</v>
      </c>
      <c r="DD7" s="38">
        <v>87.74</v>
      </c>
      <c r="DE7" s="38">
        <v>87.91</v>
      </c>
      <c r="DF7" s="38">
        <v>87.28</v>
      </c>
      <c r="DG7" s="38">
        <v>89.93</v>
      </c>
      <c r="DH7" s="38">
        <v>39.299999999999997</v>
      </c>
      <c r="DI7" s="38">
        <v>39.770000000000003</v>
      </c>
      <c r="DJ7" s="38">
        <v>40.36</v>
      </c>
      <c r="DK7" s="38">
        <v>41.55</v>
      </c>
      <c r="DL7" s="38">
        <v>43.16</v>
      </c>
      <c r="DM7" s="38">
        <v>39.65</v>
      </c>
      <c r="DN7" s="38">
        <v>45.25</v>
      </c>
      <c r="DO7" s="38">
        <v>46.27</v>
      </c>
      <c r="DP7" s="38">
        <v>46.88</v>
      </c>
      <c r="DQ7" s="38">
        <v>46.94</v>
      </c>
      <c r="DR7" s="38">
        <v>48.12</v>
      </c>
      <c r="DS7" s="38">
        <v>7.85</v>
      </c>
      <c r="DT7" s="38">
        <v>8.16</v>
      </c>
      <c r="DU7" s="38">
        <v>15.93</v>
      </c>
      <c r="DV7" s="38">
        <v>15.26</v>
      </c>
      <c r="DW7" s="38">
        <v>14.98</v>
      </c>
      <c r="DX7" s="38">
        <v>9.7100000000000009</v>
      </c>
      <c r="DY7" s="38">
        <v>10.71</v>
      </c>
      <c r="DZ7" s="38">
        <v>10.93</v>
      </c>
      <c r="EA7" s="38">
        <v>13.39</v>
      </c>
      <c r="EB7" s="38">
        <v>14.48</v>
      </c>
      <c r="EC7" s="38">
        <v>15.89</v>
      </c>
      <c r="ED7" s="38">
        <v>1.38</v>
      </c>
      <c r="EE7" s="38">
        <v>1.98</v>
      </c>
      <c r="EF7" s="38">
        <v>1.01</v>
      </c>
      <c r="EG7" s="38">
        <v>0.75</v>
      </c>
      <c r="EH7" s="38">
        <v>0.55000000000000004</v>
      </c>
      <c r="EI7" s="38">
        <v>0.83</v>
      </c>
      <c r="EJ7" s="38">
        <v>0.72</v>
      </c>
      <c r="EK7" s="38">
        <v>0.71</v>
      </c>
      <c r="EL7" s="38">
        <v>0.71</v>
      </c>
      <c r="EM7" s="38">
        <v>0.75</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天野　真光</cp:lastModifiedBy>
  <cp:lastPrinted>2019-02-04T07:24:11Z</cp:lastPrinted>
  <dcterms:created xsi:type="dcterms:W3CDTF">2018-12-03T08:33:05Z</dcterms:created>
  <dcterms:modified xsi:type="dcterms:W3CDTF">2019-02-07T06:22:06Z</dcterms:modified>
  <cp:category/>
</cp:coreProperties>
</file>