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21\Desktop\"/>
    </mc:Choice>
  </mc:AlternateContent>
  <workbookProtection workbookAlgorithmName="SHA-512" workbookHashValue="K8LNUYrp4ATQx5YN1V3UlJkWW28ktMnqcHedxGtW/uvymFd0xVJ8mKWh3evpgzlKQb3xD5koz/RtzHkomCq56w==" workbookSaltValue="O08Gr8qOeDvUS5KF7LEdhQ==" workbookSpinCount="100000" lockStructure="1"/>
  <bookViews>
    <workbookView xWindow="0" yWindow="0" windowWidth="15360" windowHeight="763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<sst xmlns="http://schemas.openxmlformats.org/spreadsheetml/2006/main" count="232" uniqueCount="120">
  <si>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</si>
  <si>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</si>
  <si>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</si>
  <si>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</si>
  <si>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</si>
  <si>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</si>
  <si>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</si>
  <si>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</si>
  <si>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</si>
  <si>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</si>
  <si>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</si>
  <si>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</si>
  <si>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</si>
  <si>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</si>
  <si>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</si>
  <si>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</si>
  <si>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</si>
  <si>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</si>
  <si>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</si>
  <si>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</si>
  <si>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</si>
  <si>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</si>
  <si>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</si>
  <si>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</si>
  <si>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</si>
  <si>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</si>
  <si>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</si>
  <si>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</si>
  <si>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</si>
  <si>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</si>
  <si>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</si>
  <si>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</si>
  <si>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</si>
  <si>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</si>
  <si>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</si>
  <si>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</si>
  <si>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</si>
  <si>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</si>
  <si>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</si>
  <si>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</si>
  <si>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</si>
  <si>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</si>
  <si>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</si>
  <si>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</si>
  <si>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</si>
  <si>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</si>
  <si>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</si>
  <si>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</si>
  <si>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</si>
  <si>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</si>
  <si>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</si>
  <si>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</si>
  <si>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</si>
  <si>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</si>
  <si>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</si>
  <si>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</si>
  <si>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</si>
  <si>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</si>
  <si>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</si>
  <si>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</si>
  <si>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</si>
  <si>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</si>
  <si>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</si>
  <si>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</si>
  <si>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</si>
  <si>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</si>
  <si>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</si>
  <si>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</si>
  <si>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</si>
  <si>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</si>
  <si>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</si>
  <si>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</si>
  <si>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</si>
  <si>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</si>
  <si>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</si>
  <si>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</si>
  <si>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</si>
  <si>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</si>
  <si>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</si>
  <si>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</si>
  <si>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</si>
  <si>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</si>
  <si>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</si>
  <si>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</si>
  <si>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</si>
  <si>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</si>
  <si>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</si>
  <si>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</si>
  <si>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</si>
  <si>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</si>
  <si>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</si>
  <si>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</si>
  <si>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</si>
  <si>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</si>
  <si>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</si>
  <si>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</si>
  <si>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</si>
  <si>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</si>
  <si>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</si>
  <si>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</si>
  <si>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</si>
  <si>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</si>
  <si>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</si>
  <si>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</si>
  <si>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</si>
  <si>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</si>
  <si>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</si>
  <si>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</si>
  <si>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</si>
  <si>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</si>
  <si>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</si>
  <si>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</si>
  <si>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</si>
  <si>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</si>
  <si>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</si>
  <si>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</si>
  <si>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</si>
  <si>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①経常収支比率は前年とほぼ変わらず100％以上で、②累積欠損金は0であることから、収支は黒字であり、類似団体と比較しても、単年度での収益性が良いことが分かる。
③流動比率はここ数年若干の増減があるものの、常に100％を超えており、流動負債に対し流動資産を多く保有し短期的な債務に対する支払い能力が高いことが分かる。
④企業債残高対給水収益比率は企業債の新規借り入れを行っていないので年々減少傾向にある。
経営健全化を目指し費用削減を進めてきたため、⑤料金回収率は前年と数値はほぼ変わらず100％を上回っており、給水にかかる費用が給水収益で補えていることが分かる。
また、この費用削減により、⑥給水原価は類似団体平均より大幅に低く、給水に係る費用が少なく抑えられていることが分かる。
⑦施設利用率は給水戸数の微増や、29年度は一時的に企業の水需要が増えたため増加傾向にあり、施設が効率的に稼動しているといえる。
⑧有収率は類似団体比較では数値が高く施設の稼動が収益に繋がっているといえるが、無収水量が年々増加しているため実績値としては悪くなっている。
</t>
    <rPh sb="348" eb="350">
      <t>キュウスイ</t>
    </rPh>
    <rPh sb="350" eb="352">
      <t>コスウ</t>
    </rPh>
    <rPh sb="353" eb="355">
      <t>ビゾウ</t>
    </rPh>
    <rPh sb="359" eb="361">
      <t>ネンド</t>
    </rPh>
    <rPh sb="362" eb="365">
      <t>イチジテキ</t>
    </rPh>
    <rPh sb="366" eb="368">
      <t>キギョウ</t>
    </rPh>
    <rPh sb="369" eb="370">
      <t>ミズ</t>
    </rPh>
    <rPh sb="370" eb="372">
      <t>ジュヨウ</t>
    </rPh>
    <rPh sb="373" eb="374">
      <t>フ</t>
    </rPh>
    <phoneticPr fontId="4"/>
  </si>
  <si>
    <t>①有形固定資産減価償却率は減価償却費が増加しているため年々高くなってきており、②管路経年化率も老朽管の更新工事が進んでいないため高いことから、法定耐用年数に近づいている老朽管が多いことが分かる。
また、③管路更新率は例年よりも管路総延長に対する更新延長が増えたため、29年度は類似団体平均を上回っている。しかしながら、現状基幹管路の耐震化工事を優先的に行っているため、耐用年数を超えている老朽管に対し更新のペースが追いついていない状況である。
今後は基幹管路の耐震化工事が終わり次第、計画的に老朽管の更新を行っていく必要がある。</t>
    <rPh sb="108" eb="110">
      <t>レイネン</t>
    </rPh>
    <rPh sb="122" eb="124">
      <t>コウシン</t>
    </rPh>
    <rPh sb="124" eb="126">
      <t>エンチョウ</t>
    </rPh>
    <rPh sb="127" eb="128">
      <t>フ</t>
    </rPh>
    <rPh sb="135" eb="137">
      <t>ネンド</t>
    </rPh>
    <rPh sb="145" eb="147">
      <t>ウワマワ</t>
    </rPh>
    <phoneticPr fontId="4"/>
  </si>
  <si>
    <t xml:space="preserve">節水機器の普及等で給水収益の大幅な増加は見込めず、支出においての予算執行規模も大幅な増減がないため、経営の指標はほぼ同様の数値になっており、比較的健全な経営が出来ている。
資産の面では、基幹管路の耐震化工事を行っているが、老朽管更新は進んでいないため、管路経年化率が上がり老朽化が年々進行している。また、資産の更新工事の財源が少なく、毎年の更新延長も少ないため、管路更新率も伸び悩んでいる状況にある。今後の人口減少等による更なる給水収益の減少を考えると、流動資産が減少するため、現状よりさらに管路更新費用の財源確保が難しくなると考えられる。そのため、広域化での施設の統廃合等により効率的な施設稼動や、更なる経費の節減をして財源確保に努める必要がある。
また、平成32年度策定予定の経営戦略に加え、管路更新計画、水道事業ビジョンを早急に作成し、経営及び資産の老朽化等の両面から統一性のある中長期的財源計画や資産の更新計画の見通しを立てるのが喫緊の課題であると考える。
</t>
    <rPh sb="14" eb="16">
      <t>オオハバ</t>
    </rPh>
    <rPh sb="17" eb="19">
      <t>ゾウカ</t>
    </rPh>
    <rPh sb="20" eb="22">
      <t>ミコ</t>
    </rPh>
    <rPh sb="117" eb="118">
      <t>スス</t>
    </rPh>
    <rPh sb="187" eb="188">
      <t>ノ</t>
    </rPh>
    <rPh sb="189" eb="190">
      <t>ナヤ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</si>
</sst>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0.22</c:v>
                </c:pt>
                <c:pt idx="1">
                  <c:v>0.14000000000000001</c:v>
                </c:pt>
                <c:pt idx="2">
                  <c:v>0.57999999999999996</c:v>
                </c:pt>
                <c:pt idx="3">
                  <c:v>0.47</c:v>
                </c:pt>
                <c:pt idx="4">
                  <c:v>0.74</c:v>
                </c:pt>
              </c:numCache>
            </c:numRef>
          </c:val>
          <c:extLst>
            <c:ext xmlns:c16="http://schemas.microsoft.com/office/drawing/2014/chart" uri="{C3380CC4-5D6E-409C-BE32-E72D297353CC}">
              <c16:uniqueId val="{00000000-66A0-4866-8EB4-2D923FBD65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66A0-4866-8EB4-2D923FBD65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60.43</c:v>
                </c:pt>
                <c:pt idx="1">
                  <c:v>59.67</c:v>
                </c:pt>
                <c:pt idx="2">
                  <c:v>59.98</c:v>
                </c:pt>
                <c:pt idx="3">
                  <c:v>61.89</c:v>
                </c:pt>
                <c:pt idx="4">
                  <c:v>63.39</c:v>
                </c:pt>
              </c:numCache>
            </c:numRef>
          </c:val>
          <c:extLst>
            <c:ext xmlns:c16="http://schemas.microsoft.com/office/drawing/2014/chart" uri="{C3380CC4-5D6E-409C-BE32-E72D297353CC}">
              <c16:uniqueId val="{00000000-BECF-4ED6-8335-B251854B7C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BECF-4ED6-8335-B251854B7C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94.01</c:v>
                </c:pt>
                <c:pt idx="1">
                  <c:v>93.33</c:v>
                </c:pt>
                <c:pt idx="2">
                  <c:v>92.81</c:v>
                </c:pt>
                <c:pt idx="3">
                  <c:v>92.02</c:v>
                </c:pt>
                <c:pt idx="4">
                  <c:v>91.73</c:v>
                </c:pt>
              </c:numCache>
            </c:numRef>
          </c:val>
          <c:extLst>
            <c:ext xmlns:c16="http://schemas.microsoft.com/office/drawing/2014/chart" uri="{C3380CC4-5D6E-409C-BE32-E72D297353CC}">
              <c16:uniqueId val="{00000000-5229-4007-8F48-2A13A78897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5229-4007-8F48-2A13A78897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98.52</c:v>
                </c:pt>
                <c:pt idx="1">
                  <c:v>119.06</c:v>
                </c:pt>
                <c:pt idx="2">
                  <c:v>120.41</c:v>
                </c:pt>
                <c:pt idx="3">
                  <c:v>119.78</c:v>
                </c:pt>
                <c:pt idx="4">
                  <c:v>120.63</c:v>
                </c:pt>
              </c:numCache>
            </c:numRef>
          </c:val>
          <c:extLst>
            <c:ext xmlns:c16="http://schemas.microsoft.com/office/drawing/2014/chart" uri="{C3380CC4-5D6E-409C-BE32-E72D297353CC}">
              <c16:uniqueId val="{00000000-1482-46C2-B2C4-B855B25DBC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1482-46C2-B2C4-B855B25DBC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c:v>
                </c:pt>
                <c:pt idx="1">
                  <c:v>41.91</c:v>
                </c:pt>
                <c:pt idx="2">
                  <c:v>42.23</c:v>
                </c:pt>
                <c:pt idx="3">
                  <c:v>43.59</c:v>
                </c:pt>
                <c:pt idx="4">
                  <c:v>44.47</c:v>
                </c:pt>
              </c:numCache>
            </c:numRef>
          </c:val>
          <c:extLst>
            <c:ext xmlns:c16="http://schemas.microsoft.com/office/drawing/2014/chart" uri="{C3380CC4-5D6E-409C-BE32-E72D297353CC}">
              <c16:uniqueId val="{00000000-889E-4013-BDDD-EE0F3E88D5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889E-4013-BDDD-EE0F3E88D5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19.71</c:v>
                </c:pt>
                <c:pt idx="1">
                  <c:v>19.97</c:v>
                </c:pt>
                <c:pt idx="2">
                  <c:v>19.88</c:v>
                </c:pt>
                <c:pt idx="3">
                  <c:v>23.81</c:v>
                </c:pt>
                <c:pt idx="4">
                  <c:v>23.96</c:v>
                </c:pt>
              </c:numCache>
            </c:numRef>
          </c:val>
          <c:extLst>
            <c:ext xmlns:c16="http://schemas.microsoft.com/office/drawing/2014/chart" uri="{C3380CC4-5D6E-409C-BE32-E72D297353CC}">
              <c16:uniqueId val="{00000000-0BE3-42C8-B8A0-98F8AA205C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0BE3-42C8-B8A0-98F8AA205C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1.73</c:v>
                </c:pt>
                <c:pt idx="1">
                  <c:v>0</c:v>
                </c:pt>
                <c:pt idx="2">
                  <c:v>0</c:v>
                </c:pt>
                <c:pt idx="3">
                  <c:v>0</c:v>
                </c:pt>
                <c:pt idx="4">
                  <c:v>0</c:v>
                </c:pt>
              </c:numCache>
            </c:numRef>
          </c:val>
          <c:extLst>
            <c:ext xmlns:c16="http://schemas.microsoft.com/office/drawing/2014/chart" uri="{C3380CC4-5D6E-409C-BE32-E72D297353CC}">
              <c16:uniqueId val="{00000000-02E4-4618-ADC2-2186FD0A8B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02E4-4618-ADC2-2186FD0A8B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553.21</c:v>
                </c:pt>
                <c:pt idx="1">
                  <c:v>1010.89</c:v>
                </c:pt>
                <c:pt idx="2">
                  <c:v>1127.94</c:v>
                </c:pt>
                <c:pt idx="3">
                  <c:v>1020.89</c:v>
                </c:pt>
                <c:pt idx="4">
                  <c:v>971.31</c:v>
                </c:pt>
              </c:numCache>
            </c:numRef>
          </c:val>
          <c:extLst>
            <c:ext xmlns:c16="http://schemas.microsoft.com/office/drawing/2014/chart" uri="{C3380CC4-5D6E-409C-BE32-E72D297353CC}">
              <c16:uniqueId val="{00000000-AD67-4052-8267-ECD858D54D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AD67-4052-8267-ECD858D54D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49.26</c:v>
                </c:pt>
                <c:pt idx="1">
                  <c:v>46.11</c:v>
                </c:pt>
                <c:pt idx="2">
                  <c:v>41.79</c:v>
                </c:pt>
                <c:pt idx="3">
                  <c:v>36.36</c:v>
                </c:pt>
                <c:pt idx="4">
                  <c:v>30.95</c:v>
                </c:pt>
              </c:numCache>
            </c:numRef>
          </c:val>
          <c:extLst>
            <c:ext xmlns:c16="http://schemas.microsoft.com/office/drawing/2014/chart" uri="{C3380CC4-5D6E-409C-BE32-E72D297353CC}">
              <c16:uniqueId val="{00000000-CF80-41C1-8E65-5CEE347731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CF80-41C1-8E65-5CEE347731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96.71</c:v>
                </c:pt>
                <c:pt idx="1">
                  <c:v>122.45</c:v>
                </c:pt>
                <c:pt idx="2">
                  <c:v>122.9</c:v>
                </c:pt>
                <c:pt idx="3">
                  <c:v>121.76</c:v>
                </c:pt>
                <c:pt idx="4">
                  <c:v>121.21</c:v>
                </c:pt>
              </c:numCache>
            </c:numRef>
          </c:val>
          <c:extLst>
            <c:ext xmlns:c16="http://schemas.microsoft.com/office/drawing/2014/chart" uri="{C3380CC4-5D6E-409C-BE32-E72D297353CC}">
              <c16:uniqueId val="{00000000-3F3D-4571-A41E-0E9B7CBE52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3F3D-4571-A41E-0E9B7CBE52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141.94</c:v>
                </c:pt>
                <c:pt idx="1">
                  <c:v>112.05</c:v>
                </c:pt>
                <c:pt idx="2">
                  <c:v>111.34</c:v>
                </c:pt>
                <c:pt idx="3">
                  <c:v>112.99</c:v>
                </c:pt>
                <c:pt idx="4">
                  <c:v>114.28</c:v>
                </c:pt>
              </c:numCache>
            </c:numRef>
          </c:val>
          <c:extLst>
            <c:ext xmlns:c16="http://schemas.microsoft.com/office/drawing/2014/chart" uri="{C3380CC4-5D6E-409C-BE32-E72D297353CC}">
              <c16:uniqueId val="{00000000-226F-4FD1-9A49-12EF6E0C46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226F-4FD1-9A49-12EF6E0C46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武豊町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43261</v>
      </c>
      <c r="AM8" s="73"/>
      <c r="AN8" s="73"/>
      <c r="AO8" s="73"/>
      <c r="AP8" s="73"/>
      <c r="AQ8" s="73"/>
      <c r="AR8" s="73"/>
      <c r="AS8" s="73"/>
      <c r="AT8" s="69">
        <f>データ!$S$6</f>
        <v>26.38</v>
      </c>
      <c r="AU8" s="70"/>
      <c r="AV8" s="70"/>
      <c r="AW8" s="70"/>
      <c r="AX8" s="70"/>
      <c r="AY8" s="70"/>
      <c r="AZ8" s="70"/>
      <c r="BA8" s="70"/>
      <c r="BB8" s="72">
        <f>データ!$T$6</f>
        <v>1639.92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94.83</v>
      </c>
      <c r="J10" s="70"/>
      <c r="K10" s="70"/>
      <c r="L10" s="70"/>
      <c r="M10" s="70"/>
      <c r="N10" s="70"/>
      <c r="O10" s="71"/>
      <c r="P10" s="72">
        <f>データ!$P$6</f>
        <v>99.93</v>
      </c>
      <c r="Q10" s="72"/>
      <c r="R10" s="72"/>
      <c r="S10" s="72"/>
      <c r="T10" s="72"/>
      <c r="U10" s="72"/>
      <c r="V10" s="72"/>
      <c r="W10" s="73">
        <f>データ!$Q$6</f>
        <v>2484</v>
      </c>
      <c r="X10" s="73"/>
      <c r="Y10" s="73"/>
      <c r="Z10" s="73"/>
      <c r="AA10" s="73"/>
      <c r="AB10" s="73"/>
      <c r="AC10" s="73"/>
      <c r="AD10" s="2"/>
      <c r="AE10" s="2"/>
      <c r="AF10" s="2"/>
      <c r="AG10" s="2"/>
      <c r="AH10" s="4"/>
      <c r="AI10" s="4"/>
      <c r="AJ10" s="4"/>
      <c r="AK10" s="4"/>
      <c r="AL10" s="73">
        <f>データ!$U$6</f>
        <v>43188</v>
      </c>
      <c r="AM10" s="73"/>
      <c r="AN10" s="73"/>
      <c r="AO10" s="73"/>
      <c r="AP10" s="73"/>
      <c r="AQ10" s="73"/>
      <c r="AR10" s="73"/>
      <c r="AS10" s="73"/>
      <c r="AT10" s="69">
        <f>データ!$V$6</f>
        <v>25.82</v>
      </c>
      <c r="AU10" s="70"/>
      <c r="AV10" s="70"/>
      <c r="AW10" s="70"/>
      <c r="AX10" s="70"/>
      <c r="AY10" s="70"/>
      <c r="AZ10" s="70"/>
      <c r="BA10" s="70"/>
      <c r="BB10" s="72">
        <f>データ!$W$6</f>
        <v>1672.66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117</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2ucqJ0ESVjjqWghavJWjccPWKqFalPEnD56iFRoueHJS7QQ7S7jAI1rnfphmkAqGbzb/1+OR8oMBiprz/KZhA==" saltValue="wxiwWu/yEGly1XSgfXiTJ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234478</v>
      </c>
      <c r="D6" s="33">
        <f t="shared" si="3"/>
        <v>46</v>
      </c>
      <c r="E6" s="33">
        <f t="shared" si="3"/>
        <v>1</v>
      </c>
      <c r="F6" s="33">
        <f t="shared" si="3"/>
        <v>0</v>
      </c>
      <c r="G6" s="33">
        <f t="shared" si="3"/>
        <v>1</v>
      </c>
      <c r="H6" s="33" t="str">
        <f t="shared" si="3"/>
        <v>愛知県　武豊町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94.83</v>
      </c>
      <c r="P6" s="34">
        <f t="shared" si="3"/>
        <v>99.93</v>
      </c>
      <c r="Q6" s="34">
        <f t="shared" si="3"/>
        <v>2484</v>
      </c>
      <c r="R6" s="34">
        <f t="shared" si="3"/>
        <v>43261</v>
      </c>
      <c r="S6" s="34">
        <f t="shared" si="3"/>
        <v>26.38</v>
      </c>
      <c r="T6" s="34">
        <f t="shared" si="3"/>
        <v>1639.92</v>
      </c>
      <c r="U6" s="34">
        <f t="shared" si="3"/>
        <v>43188</v>
      </c>
      <c r="V6" s="34">
        <f t="shared" si="3"/>
        <v>25.82</v>
      </c>
      <c r="W6" s="34">
        <f t="shared" si="3"/>
        <v>1672.66</v>
      </c>
      <c r="X6" s="35">
        <f>IF(X7="",NA(),X7)</f>
        <v>98.52</v>
      </c>
      <c r="Y6" s="35">
        <f t="shared" ref="Y6:AG6" si="4">IF(Y7="",NA(),Y7)</f>
        <v>119.06</v>
      </c>
      <c r="Z6" s="35">
        <f t="shared" si="4"/>
        <v>120.41</v>
      </c>
      <c r="AA6" s="35">
        <f t="shared" si="4"/>
        <v>119.78</v>
      </c>
      <c r="AB6" s="35">
        <f t="shared" si="4"/>
        <v>120.63</v>
      </c>
      <c r="AC6" s="35">
        <f t="shared" si="4"/>
        <v>106.89</v>
      </c>
      <c r="AD6" s="35">
        <f t="shared" si="4"/>
        <v>109.04</v>
      </c>
      <c r="AE6" s="35">
        <f t="shared" si="4"/>
        <v>109.64</v>
      </c>
      <c r="AF6" s="35">
        <f t="shared" si="4"/>
        <v>110.95</v>
      </c>
      <c r="AG6" s="35">
        <f t="shared" si="4"/>
        <v>110.68</v>
      </c>
      <c r="AH6" s="34" t="str">
        <f>IF(AH7="","",IF(AH7="-","【-】","【"&amp;SUBSTITUTE(TEXT(AH7,"#,##0.00"),"-","△")&amp;"】"))</f>
        <v>【113.39】</v>
      </c>
      <c r="AI6" s="35">
        <f>IF(AI7="",NA(),AI7)</f>
        <v>1.73</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553.21</v>
      </c>
      <c r="AU6" s="35">
        <f t="shared" ref="AU6:BC6" si="6">IF(AU7="",NA(),AU7)</f>
        <v>1010.89</v>
      </c>
      <c r="AV6" s="35">
        <f t="shared" si="6"/>
        <v>1127.94</v>
      </c>
      <c r="AW6" s="35">
        <f t="shared" si="6"/>
        <v>1020.89</v>
      </c>
      <c r="AX6" s="35">
        <f t="shared" si="6"/>
        <v>971.31</v>
      </c>
      <c r="AY6" s="35">
        <f t="shared" si="6"/>
        <v>909.68</v>
      </c>
      <c r="AZ6" s="35">
        <f t="shared" si="6"/>
        <v>382.09</v>
      </c>
      <c r="BA6" s="35">
        <f t="shared" si="6"/>
        <v>371.31</v>
      </c>
      <c r="BB6" s="35">
        <f t="shared" si="6"/>
        <v>377.63</v>
      </c>
      <c r="BC6" s="35">
        <f t="shared" si="6"/>
        <v>357.34</v>
      </c>
      <c r="BD6" s="34" t="str">
        <f>IF(BD7="","",IF(BD7="-","【-】","【"&amp;SUBSTITUTE(TEXT(BD7,"#,##0.00"),"-","△")&amp;"】"))</f>
        <v>【264.34】</v>
      </c>
      <c r="BE6" s="35">
        <f>IF(BE7="",NA(),BE7)</f>
        <v>49.26</v>
      </c>
      <c r="BF6" s="35">
        <f t="shared" ref="BF6:BN6" si="7">IF(BF7="",NA(),BF7)</f>
        <v>46.11</v>
      </c>
      <c r="BG6" s="35">
        <f t="shared" si="7"/>
        <v>41.79</v>
      </c>
      <c r="BH6" s="35">
        <f t="shared" si="7"/>
        <v>36.36</v>
      </c>
      <c r="BI6" s="35">
        <f t="shared" si="7"/>
        <v>30.95</v>
      </c>
      <c r="BJ6" s="35">
        <f t="shared" si="7"/>
        <v>382.65</v>
      </c>
      <c r="BK6" s="35">
        <f t="shared" si="7"/>
        <v>385.06</v>
      </c>
      <c r="BL6" s="35">
        <f t="shared" si="7"/>
        <v>373.09</v>
      </c>
      <c r="BM6" s="35">
        <f t="shared" si="7"/>
        <v>364.71</v>
      </c>
      <c r="BN6" s="35">
        <f t="shared" si="7"/>
        <v>373.69</v>
      </c>
      <c r="BO6" s="34" t="str">
        <f>IF(BO7="","",IF(BO7="-","【-】","【"&amp;SUBSTITUTE(TEXT(BO7,"#,##0.00"),"-","△")&amp;"】"))</f>
        <v>【274.27】</v>
      </c>
      <c r="BP6" s="35">
        <f>IF(BP7="",NA(),BP7)</f>
        <v>96.71</v>
      </c>
      <c r="BQ6" s="35">
        <f t="shared" ref="BQ6:BY6" si="8">IF(BQ7="",NA(),BQ7)</f>
        <v>122.45</v>
      </c>
      <c r="BR6" s="35">
        <f t="shared" si="8"/>
        <v>122.9</v>
      </c>
      <c r="BS6" s="35">
        <f t="shared" si="8"/>
        <v>121.76</v>
      </c>
      <c r="BT6" s="35">
        <f t="shared" si="8"/>
        <v>121.21</v>
      </c>
      <c r="BU6" s="35">
        <f t="shared" si="8"/>
        <v>96.1</v>
      </c>
      <c r="BV6" s="35">
        <f t="shared" si="8"/>
        <v>99.07</v>
      </c>
      <c r="BW6" s="35">
        <f t="shared" si="8"/>
        <v>99.99</v>
      </c>
      <c r="BX6" s="35">
        <f t="shared" si="8"/>
        <v>100.65</v>
      </c>
      <c r="BY6" s="35">
        <f t="shared" si="8"/>
        <v>99.87</v>
      </c>
      <c r="BZ6" s="34" t="str">
        <f>IF(BZ7="","",IF(BZ7="-","【-】","【"&amp;SUBSTITUTE(TEXT(BZ7,"#,##0.00"),"-","△")&amp;"】"))</f>
        <v>【104.36】</v>
      </c>
      <c r="CA6" s="35">
        <f>IF(CA7="",NA(),CA7)</f>
        <v>141.94</v>
      </c>
      <c r="CB6" s="35">
        <f t="shared" ref="CB6:CJ6" si="9">IF(CB7="",NA(),CB7)</f>
        <v>112.05</v>
      </c>
      <c r="CC6" s="35">
        <f t="shared" si="9"/>
        <v>111.34</v>
      </c>
      <c r="CD6" s="35">
        <f t="shared" si="9"/>
        <v>112.99</v>
      </c>
      <c r="CE6" s="35">
        <f t="shared" si="9"/>
        <v>114.28</v>
      </c>
      <c r="CF6" s="35">
        <f t="shared" si="9"/>
        <v>178.39</v>
      </c>
      <c r="CG6" s="35">
        <f t="shared" si="9"/>
        <v>173.03</v>
      </c>
      <c r="CH6" s="35">
        <f t="shared" si="9"/>
        <v>171.15</v>
      </c>
      <c r="CI6" s="35">
        <f t="shared" si="9"/>
        <v>170.19</v>
      </c>
      <c r="CJ6" s="35">
        <f t="shared" si="9"/>
        <v>171.81</v>
      </c>
      <c r="CK6" s="34" t="str">
        <f>IF(CK7="","",IF(CK7="-","【-】","【"&amp;SUBSTITUTE(TEXT(CK7,"#,##0.00"),"-","△")&amp;"】"))</f>
        <v>【165.71】</v>
      </c>
      <c r="CL6" s="35">
        <f>IF(CL7="",NA(),CL7)</f>
        <v>60.43</v>
      </c>
      <c r="CM6" s="35">
        <f t="shared" ref="CM6:CU6" si="10">IF(CM7="",NA(),CM7)</f>
        <v>59.67</v>
      </c>
      <c r="CN6" s="35">
        <f t="shared" si="10"/>
        <v>59.98</v>
      </c>
      <c r="CO6" s="35">
        <f t="shared" si="10"/>
        <v>61.89</v>
      </c>
      <c r="CP6" s="35">
        <f t="shared" si="10"/>
        <v>63.39</v>
      </c>
      <c r="CQ6" s="35">
        <f t="shared" si="10"/>
        <v>59.23</v>
      </c>
      <c r="CR6" s="35">
        <f t="shared" si="10"/>
        <v>58.58</v>
      </c>
      <c r="CS6" s="35">
        <f t="shared" si="10"/>
        <v>58.53</v>
      </c>
      <c r="CT6" s="35">
        <f t="shared" si="10"/>
        <v>59.01</v>
      </c>
      <c r="CU6" s="35">
        <f t="shared" si="10"/>
        <v>60.03</v>
      </c>
      <c r="CV6" s="34" t="str">
        <f>IF(CV7="","",IF(CV7="-","【-】","【"&amp;SUBSTITUTE(TEXT(CV7,"#,##0.00"),"-","△")&amp;"】"))</f>
        <v>【60.41】</v>
      </c>
      <c r="CW6" s="35">
        <f>IF(CW7="",NA(),CW7)</f>
        <v>94.01</v>
      </c>
      <c r="CX6" s="35">
        <f t="shared" ref="CX6:DF6" si="11">IF(CX7="",NA(),CX7)</f>
        <v>93.33</v>
      </c>
      <c r="CY6" s="35">
        <f t="shared" si="11"/>
        <v>92.81</v>
      </c>
      <c r="CZ6" s="35">
        <f t="shared" si="11"/>
        <v>92.02</v>
      </c>
      <c r="DA6" s="35">
        <f t="shared" si="11"/>
        <v>91.73</v>
      </c>
      <c r="DB6" s="35">
        <f t="shared" si="11"/>
        <v>85.53</v>
      </c>
      <c r="DC6" s="35">
        <f t="shared" si="11"/>
        <v>85.23</v>
      </c>
      <c r="DD6" s="35">
        <f t="shared" si="11"/>
        <v>85.26</v>
      </c>
      <c r="DE6" s="35">
        <f t="shared" si="11"/>
        <v>85.37</v>
      </c>
      <c r="DF6" s="35">
        <f t="shared" si="11"/>
        <v>84.81</v>
      </c>
      <c r="DG6" s="34" t="str">
        <f>IF(DG7="","",IF(DG7="-","【-】","【"&amp;SUBSTITUTE(TEXT(DG7,"#,##0.00"),"-","△")&amp;"】"))</f>
        <v>【89.93】</v>
      </c>
      <c r="DH6" s="35">
        <f>IF(DH7="",NA(),DH7)</f>
        <v>39.9</v>
      </c>
      <c r="DI6" s="35">
        <f t="shared" ref="DI6:DQ6" si="12">IF(DI7="",NA(),DI7)</f>
        <v>41.91</v>
      </c>
      <c r="DJ6" s="35">
        <f t="shared" si="12"/>
        <v>42.23</v>
      </c>
      <c r="DK6" s="35">
        <f t="shared" si="12"/>
        <v>43.59</v>
      </c>
      <c r="DL6" s="35">
        <f t="shared" si="12"/>
        <v>44.47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19.71</v>
      </c>
      <c r="DT6" s="35">
        <f t="shared" ref="DT6:EB6" si="13">IF(DT7="",NA(),DT7)</f>
        <v>19.97</v>
      </c>
      <c r="DU6" s="35">
        <f t="shared" si="13"/>
        <v>19.88</v>
      </c>
      <c r="DV6" s="35">
        <f t="shared" si="13"/>
        <v>23.81</v>
      </c>
      <c r="DW6" s="35">
        <f t="shared" si="13"/>
        <v>23.96</v>
      </c>
      <c r="DX6" s="35">
        <f t="shared" si="13"/>
        <v>8.39</v>
      </c>
      <c r="DY6" s="35">
        <f t="shared" si="13"/>
        <v>10.09</v>
      </c>
      <c r="DZ6" s="35">
        <f t="shared" si="13"/>
        <v>10.54</v>
      </c>
      <c r="EA6" s="35">
        <f t="shared" si="13"/>
        <v>12.03</v>
      </c>
      <c r="EB6" s="35">
        <f t="shared" si="13"/>
        <v>12.19</v>
      </c>
      <c r="EC6" s="34" t="str">
        <f>IF(EC7="","",IF(EC7="-","【-】","【"&amp;SUBSTITUTE(TEXT(EC7,"#,##0.00"),"-","△")&amp;"】"))</f>
        <v>【15.89】</v>
      </c>
      <c r="ED6" s="35">
        <f>IF(ED7="",NA(),ED7)</f>
        <v>0.22</v>
      </c>
      <c r="EE6" s="35">
        <f t="shared" ref="EE6:EM6" si="14">IF(EE7="",NA(),EE7)</f>
        <v>0.14000000000000001</v>
      </c>
      <c r="EF6" s="35">
        <f t="shared" si="14"/>
        <v>0.57999999999999996</v>
      </c>
      <c r="EG6" s="35">
        <f t="shared" si="14"/>
        <v>0.47</v>
      </c>
      <c r="EH6" s="35">
        <f t="shared" si="14"/>
        <v>0.74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234478</v>
      </c>
      <c r="D7" s="37">
        <v>46</v>
      </c>
      <c r="E7" s="37">
        <v>1</v>
      </c>
      <c r="F7" s="37">
        <v>0</v>
      </c>
      <c r="G7" s="37">
        <v>1</v>
      </c>
      <c r="H7" s="37" t="s">
        <v>105</v>
      </c>
      <c r="I7" s="37" t="s">
        <v>106</v>
      </c>
      <c r="J7" s="37" t="s">
        <v>107</v>
      </c>
      <c r="K7" s="37" t="s">
        <v>108</v>
      </c>
      <c r="L7" s="37" t="s">
        <v>109</v>
      </c>
      <c r="M7" s="37" t="s">
        <v>110</v>
      </c>
      <c r="N7" s="38" t="s">
        <v>111</v>
      </c>
      <c r="O7" s="38">
        <v>94.83</v>
      </c>
      <c r="P7" s="38">
        <v>99.93</v>
      </c>
      <c r="Q7" s="38">
        <v>2484</v>
      </c>
      <c r="R7" s="38">
        <v>43261</v>
      </c>
      <c r="S7" s="38">
        <v>26.38</v>
      </c>
      <c r="T7" s="38">
        <v>1639.92</v>
      </c>
      <c r="U7" s="38">
        <v>43188</v>
      </c>
      <c r="V7" s="38">
        <v>25.82</v>
      </c>
      <c r="W7" s="38">
        <v>1672.66</v>
      </c>
      <c r="X7" s="38">
        <v>98.52</v>
      </c>
      <c r="Y7" s="38">
        <v>119.06</v>
      </c>
      <c r="Z7" s="38">
        <v>120.41</v>
      </c>
      <c r="AA7" s="38">
        <v>119.78</v>
      </c>
      <c r="AB7" s="38">
        <v>120.63</v>
      </c>
      <c r="AC7" s="38">
        <v>106.89</v>
      </c>
      <c r="AD7" s="38">
        <v>109.04</v>
      </c>
      <c r="AE7" s="38">
        <v>109.64</v>
      </c>
      <c r="AF7" s="38">
        <v>110.95</v>
      </c>
      <c r="AG7" s="38">
        <v>110.68</v>
      </c>
      <c r="AH7" s="38">
        <v>113.39</v>
      </c>
      <c r="AI7" s="38">
        <v>1.73</v>
      </c>
      <c r="AJ7" s="38">
        <v>0</v>
      </c>
      <c r="AK7" s="38">
        <v>0</v>
      </c>
      <c r="AL7" s="38">
        <v>0</v>
      </c>
      <c r="AM7" s="38">
        <v>0</v>
      </c>
      <c r="AN7" s="38">
        <v>7.76</v>
      </c>
      <c r="AO7" s="38">
        <v>3.77</v>
      </c>
      <c r="AP7" s="38">
        <v>3.62</v>
      </c>
      <c r="AQ7" s="38">
        <v>3.91</v>
      </c>
      <c r="AR7" s="38">
        <v>3.56</v>
      </c>
      <c r="AS7" s="38">
        <v>0.85</v>
      </c>
      <c r="AT7" s="38">
        <v>553.21</v>
      </c>
      <c r="AU7" s="38">
        <v>1010.89</v>
      </c>
      <c r="AV7" s="38">
        <v>1127.94</v>
      </c>
      <c r="AW7" s="38">
        <v>1020.89</v>
      </c>
      <c r="AX7" s="38">
        <v>971.31</v>
      </c>
      <c r="AY7" s="38">
        <v>909.68</v>
      </c>
      <c r="AZ7" s="38">
        <v>382.09</v>
      </c>
      <c r="BA7" s="38">
        <v>371.31</v>
      </c>
      <c r="BB7" s="38">
        <v>377.63</v>
      </c>
      <c r="BC7" s="38">
        <v>357.34</v>
      </c>
      <c r="BD7" s="38">
        <v>264.33999999999997</v>
      </c>
      <c r="BE7" s="38">
        <v>49.26</v>
      </c>
      <c r="BF7" s="38">
        <v>46.11</v>
      </c>
      <c r="BG7" s="38">
        <v>41.79</v>
      </c>
      <c r="BH7" s="38">
        <v>36.36</v>
      </c>
      <c r="BI7" s="38">
        <v>30.95</v>
      </c>
      <c r="BJ7" s="38">
        <v>382.65</v>
      </c>
      <c r="BK7" s="38">
        <v>385.06</v>
      </c>
      <c r="BL7" s="38">
        <v>373.09</v>
      </c>
      <c r="BM7" s="38">
        <v>364.71</v>
      </c>
      <c r="BN7" s="38">
        <v>373.69</v>
      </c>
      <c r="BO7" s="38">
        <v>274.27</v>
      </c>
      <c r="BP7" s="38">
        <v>96.71</v>
      </c>
      <c r="BQ7" s="38">
        <v>122.45</v>
      </c>
      <c r="BR7" s="38">
        <v>122.9</v>
      </c>
      <c r="BS7" s="38">
        <v>121.76</v>
      </c>
      <c r="BT7" s="38">
        <v>121.21</v>
      </c>
      <c r="BU7" s="38">
        <v>96.1</v>
      </c>
      <c r="BV7" s="38">
        <v>99.07</v>
      </c>
      <c r="BW7" s="38">
        <v>99.99</v>
      </c>
      <c r="BX7" s="38">
        <v>100.65</v>
      </c>
      <c r="BY7" s="38">
        <v>99.87</v>
      </c>
      <c r="BZ7" s="38">
        <v>104.36</v>
      </c>
      <c r="CA7" s="38">
        <v>141.94</v>
      </c>
      <c r="CB7" s="38">
        <v>112.05</v>
      </c>
      <c r="CC7" s="38">
        <v>111.34</v>
      </c>
      <c r="CD7" s="38">
        <v>112.99</v>
      </c>
      <c r="CE7" s="38">
        <v>114.28</v>
      </c>
      <c r="CF7" s="38">
        <v>178.39</v>
      </c>
      <c r="CG7" s="38">
        <v>173.03</v>
      </c>
      <c r="CH7" s="38">
        <v>171.15</v>
      </c>
      <c r="CI7" s="38">
        <v>170.19</v>
      </c>
      <c r="CJ7" s="38">
        <v>171.81</v>
      </c>
      <c r="CK7" s="38">
        <v>165.71</v>
      </c>
      <c r="CL7" s="38">
        <v>60.43</v>
      </c>
      <c r="CM7" s="38">
        <v>59.67</v>
      </c>
      <c r="CN7" s="38">
        <v>59.98</v>
      </c>
      <c r="CO7" s="38">
        <v>61.89</v>
      </c>
      <c r="CP7" s="38">
        <v>63.39</v>
      </c>
      <c r="CQ7" s="38">
        <v>59.23</v>
      </c>
      <c r="CR7" s="38">
        <v>58.58</v>
      </c>
      <c r="CS7" s="38">
        <v>58.53</v>
      </c>
      <c r="CT7" s="38">
        <v>59.01</v>
      </c>
      <c r="CU7" s="38">
        <v>60.03</v>
      </c>
      <c r="CV7" s="38">
        <v>60.41</v>
      </c>
      <c r="CW7" s="38">
        <v>94.01</v>
      </c>
      <c r="CX7" s="38">
        <v>93.33</v>
      </c>
      <c r="CY7" s="38">
        <v>92.81</v>
      </c>
      <c r="CZ7" s="38">
        <v>92.02</v>
      </c>
      <c r="DA7" s="38">
        <v>91.73</v>
      </c>
      <c r="DB7" s="38">
        <v>85.53</v>
      </c>
      <c r="DC7" s="38">
        <v>85.23</v>
      </c>
      <c r="DD7" s="38">
        <v>85.26</v>
      </c>
      <c r="DE7" s="38">
        <v>85.37</v>
      </c>
      <c r="DF7" s="38">
        <v>84.81</v>
      </c>
      <c r="DG7" s="38">
        <v>89.93</v>
      </c>
      <c r="DH7" s="38">
        <v>39.9</v>
      </c>
      <c r="DI7" s="38">
        <v>41.91</v>
      </c>
      <c r="DJ7" s="38">
        <v>42.23</v>
      </c>
      <c r="DK7" s="38">
        <v>43.59</v>
      </c>
      <c r="DL7" s="38">
        <v>44.47</v>
      </c>
      <c r="DM7" s="38">
        <v>37.340000000000003</v>
      </c>
      <c r="DN7" s="38">
        <v>44.31</v>
      </c>
      <c r="DO7" s="38">
        <v>45.75</v>
      </c>
      <c r="DP7" s="38">
        <v>46.9</v>
      </c>
      <c r="DQ7" s="38">
        <v>47.28</v>
      </c>
      <c r="DR7" s="38">
        <v>48.12</v>
      </c>
      <c r="DS7" s="38">
        <v>19.71</v>
      </c>
      <c r="DT7" s="38">
        <v>19.97</v>
      </c>
      <c r="DU7" s="38">
        <v>19.88</v>
      </c>
      <c r="DV7" s="38">
        <v>23.81</v>
      </c>
      <c r="DW7" s="38">
        <v>23.96</v>
      </c>
      <c r="DX7" s="38">
        <v>8.39</v>
      </c>
      <c r="DY7" s="38">
        <v>10.09</v>
      </c>
      <c r="DZ7" s="38">
        <v>10.54</v>
      </c>
      <c r="EA7" s="38">
        <v>12.03</v>
      </c>
      <c r="EB7" s="38">
        <v>12.19</v>
      </c>
      <c r="EC7" s="38">
        <v>15.89</v>
      </c>
      <c r="ED7" s="38">
        <v>0.22</v>
      </c>
      <c r="EE7" s="38">
        <v>0.14000000000000001</v>
      </c>
      <c r="EF7" s="38">
        <v>0.57999999999999996</v>
      </c>
      <c r="EG7" s="38">
        <v>0.47</v>
      </c>
      <c r="EH7" s="38">
        <v>0.74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2019-01-25T03:12:43Z</cp:lastPrinted>
  <dcterms:created xsi:type="dcterms:W3CDTF">2018-12-03T08:33:07Z</dcterms:created>
  <dcterms:modified xsi:type="dcterms:W3CDTF">2019-02-07T05:57:52Z</dcterms:modified>
  <cp:category/>
</cp:coreProperties>
</file>