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SWbRDs7aAaaEJgMc6wOKu/3oCwL+rZi8MnczIuC4rfkh8FOmwXLhCUij+4VAu8S9wQ1sa8/7ysVVjDhxzaJwUw==" workbookSaltValue="0QV2IOsYDC01m6tQm9v2K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<sst xmlns="http://schemas.openxmlformats.org/spreadsheetml/2006/main" count="245" uniqueCount="127">
  <si>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</si>
  <si>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</si>
  <si>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</si>
  <si>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</si>
  <si>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</si>
  <si>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</si>
  <si>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</si>
  <si>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</si>
  <si>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</si>
  <si>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</si>
  <si>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</si>
  <si>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</si>
  <si>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</si>
  <si>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</si>
  <si>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</si>
  <si>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</si>
  <si>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</si>
  <si>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</si>
  <si>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</si>
  <si>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</si>
  <si>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</si>
  <si>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</si>
  <si>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</si>
  <si>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</si>
  <si>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</si>
  <si>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</si>
  <si>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</si>
  <si>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</si>
  <si>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</si>
  <si>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</si>
  <si>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</si>
  <si>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</si>
  <si>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</si>
  <si>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</si>
  <si>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</si>
  <si>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</si>
  <si>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</si>
  <si>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</si>
  <si>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</si>
  <si>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</si>
  <si>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</si>
  <si>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</si>
  <si>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</si>
  <si>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</si>
  <si>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</si>
  <si>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</si>
  <si>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</si>
  <si>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</si>
  <si>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</si>
  <si>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</si>
  <si>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</si>
  <si>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</si>
  <si>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</si>
  <si>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</si>
  <si>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</si>
  <si>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</si>
  <si>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</si>
  <si>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</si>
  <si>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</si>
  <si>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</si>
  <si>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</si>
  <si>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</si>
  <si>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</si>
  <si>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</si>
  <si>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</si>
  <si>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</si>
  <si>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</si>
  <si>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</si>
  <si>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</si>
  <si>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</si>
  <si>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</si>
  <si>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</si>
  <si>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</si>
  <si>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</si>
  <si>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</si>
  <si>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</si>
  <si>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</si>
  <si>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</si>
  <si>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</si>
  <si>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</si>
  <si>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</si>
  <si>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</si>
  <si>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</si>
  <si>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</si>
  <si>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</si>
  <si>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</si>
  <si>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</si>
  <si>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</si>
  <si>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</si>
  <si>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</si>
  <si>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</si>
  <si>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</si>
  <si>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</si>
  <si>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</si>
  <si>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</si>
  <si>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</si>
  <si>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</si>
  <si>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</si>
  <si>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</si>
  <si>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</si>
  <si>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</si>
  <si>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</si>
  <si>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</si>
  <si>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</si>
  <si>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</si>
  <si>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</si>
  <si>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</si>
  <si>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</si>
  <si>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</si>
  <si>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</si>
  <si>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</si>
  <si>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武豊町</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</si>
  <si>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</si>
  <si>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</si>
  <si>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</si>
  <si>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</si>
  <si>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</si>
  <si>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</si>
  <si>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</si>
  <si>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</si>
  <si>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</si>
  <si>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</si>
  <si>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</si>
  <si>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</si>
  <si>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武豊町では、平成3年に公共下水道を供用開始しました。下水道管渠は、耐用年数が50年のため、現在老朽化している管渠はありません。しかしながら、陶管を使用した管渠で、補修必要箇所が多数見つかり、平成25年度に管更生工事を行いました。今後も管渠の調査を行い、補修が必要な場合は随時更新工事を行っていきます。</t>
    <rPh sb="1" eb="4">
      <t>タケトヨチョウ</t>
    </rPh>
    <rPh sb="12" eb="14">
      <t>コウキョウ</t>
    </rPh>
    <rPh sb="14" eb="17">
      <t>ゲスイドウ</t>
    </rPh>
    <rPh sb="18" eb="20">
      <t>キョウヨウ</t>
    </rPh>
    <rPh sb="20" eb="22">
      <t>カイシ</t>
    </rPh>
    <rPh sb="27" eb="30">
      <t>ゲスイドウ</t>
    </rPh>
    <rPh sb="30" eb="31">
      <t>カン</t>
    </rPh>
    <rPh sb="31" eb="32">
      <t>キョ</t>
    </rPh>
    <rPh sb="34" eb="36">
      <t>タイヨウ</t>
    </rPh>
    <rPh sb="36" eb="38">
      <t>ネンスウ</t>
    </rPh>
    <rPh sb="41" eb="42">
      <t>ネン</t>
    </rPh>
    <rPh sb="46" eb="48">
      <t>ゲンザイ</t>
    </rPh>
    <rPh sb="48" eb="51">
      <t>ロウキュウカ</t>
    </rPh>
    <rPh sb="55" eb="56">
      <t>カン</t>
    </rPh>
    <rPh sb="56" eb="57">
      <t>キョ</t>
    </rPh>
    <rPh sb="78" eb="79">
      <t>カン</t>
    </rPh>
    <rPh sb="79" eb="80">
      <t>キョ</t>
    </rPh>
    <rPh sb="82" eb="84">
      <t>ホシュウ</t>
    </rPh>
    <rPh sb="84" eb="86">
      <t>ヒツヨウ</t>
    </rPh>
    <rPh sb="86" eb="88">
      <t>カショ</t>
    </rPh>
    <rPh sb="103" eb="104">
      <t>カン</t>
    </rPh>
    <rPh sb="104" eb="106">
      <t>コウセイ</t>
    </rPh>
    <rPh sb="106" eb="108">
      <t>コウジ</t>
    </rPh>
    <rPh sb="109" eb="110">
      <t>オコナ</t>
    </rPh>
    <rPh sb="115" eb="117">
      <t>コンゴ</t>
    </rPh>
    <rPh sb="118" eb="119">
      <t>カン</t>
    </rPh>
    <rPh sb="119" eb="120">
      <t>キョ</t>
    </rPh>
    <rPh sb="121" eb="123">
      <t>チョウサ</t>
    </rPh>
    <rPh sb="124" eb="125">
      <t>オコナ</t>
    </rPh>
    <rPh sb="127" eb="129">
      <t>ホシュウ</t>
    </rPh>
    <rPh sb="130" eb="132">
      <t>ヒツヨウ</t>
    </rPh>
    <rPh sb="133" eb="135">
      <t>バアイ</t>
    </rPh>
    <rPh sb="136" eb="138">
      <t>ズイジ</t>
    </rPh>
    <rPh sb="138" eb="140">
      <t>コウシン</t>
    </rPh>
    <rPh sb="140" eb="142">
      <t>コウジ</t>
    </rPh>
    <rPh sb="143" eb="144">
      <t>オコナ</t>
    </rPh>
    <phoneticPr fontId="4"/>
  </si>
  <si>
    <r>
      <t>　下水道の面整備が完了しているため、今後多額の費用を投入することはありません。また、起債の償還がピークを迎え、水洗化率の順調な上昇による使用料収入の増加も見込まれるため、経営状況は回復していくと予想されますが、</t>
    </r>
    <r>
      <rPr>
        <sz val="11"/>
        <rFont val="ＭＳ ゴシック"/>
        <family val="3"/>
        <charset val="128"/>
      </rPr>
      <t>今後も接続推進活動等による水洗化率の向上、またそれに伴う収益性の向上を図るとともに、維持管理費や修繕費等の費用を抑える経営努力を行っていく必要があり、</t>
    </r>
    <r>
      <rPr>
        <sz val="11"/>
        <color theme="1"/>
        <rFont val="ＭＳ ゴシック"/>
        <family val="3"/>
        <charset val="128"/>
      </rPr>
      <t>安定した下水道経営のため、</t>
    </r>
    <r>
      <rPr>
        <sz val="11"/>
        <rFont val="ＭＳ ゴシック"/>
        <family val="3"/>
        <charset val="128"/>
      </rPr>
      <t>まずは</t>
    </r>
    <r>
      <rPr>
        <sz val="11"/>
        <color theme="1"/>
        <rFont val="ＭＳ ゴシック"/>
        <family val="3"/>
        <charset val="128"/>
      </rPr>
      <t>類似団体並みに水洗化率を高めていきます。経営戦略策定及び法適化については平成32年度を予定しており、今後も経営状況改善に努めていきます。</t>
    </r>
    <rPh sb="1" eb="4">
      <t>ゲスイドウ</t>
    </rPh>
    <rPh sb="5" eb="6">
      <t>メン</t>
    </rPh>
    <rPh sb="6" eb="8">
      <t>セイビ</t>
    </rPh>
    <rPh sb="9" eb="11">
      <t>カンリョウ</t>
    </rPh>
    <rPh sb="18" eb="20">
      <t>コンゴ</t>
    </rPh>
    <rPh sb="20" eb="22">
      <t>タガク</t>
    </rPh>
    <rPh sb="23" eb="25">
      <t>ヒヨウ</t>
    </rPh>
    <rPh sb="26" eb="28">
      <t>トウニュウ</t>
    </rPh>
    <rPh sb="42" eb="44">
      <t>キサイ</t>
    </rPh>
    <rPh sb="45" eb="47">
      <t>ショウカン</t>
    </rPh>
    <rPh sb="52" eb="53">
      <t>ムカ</t>
    </rPh>
    <rPh sb="55" eb="58">
      <t>スイセンカ</t>
    </rPh>
    <rPh sb="58" eb="59">
      <t>リツ</t>
    </rPh>
    <rPh sb="60" eb="62">
      <t>ジュンチョウ</t>
    </rPh>
    <rPh sb="63" eb="65">
      <t>ジョウショウ</t>
    </rPh>
    <rPh sb="68" eb="70">
      <t>シヨウ</t>
    </rPh>
    <rPh sb="70" eb="71">
      <t>リョウ</t>
    </rPh>
    <rPh sb="71" eb="73">
      <t>シュウニュウ</t>
    </rPh>
    <rPh sb="74" eb="76">
      <t>ゾウカ</t>
    </rPh>
    <rPh sb="77" eb="79">
      <t>ミコ</t>
    </rPh>
    <rPh sb="85" eb="87">
      <t>ケイエイ</t>
    </rPh>
    <rPh sb="87" eb="89">
      <t>ジョウキョウ</t>
    </rPh>
    <rPh sb="90" eb="92">
      <t>カイフク</t>
    </rPh>
    <rPh sb="97" eb="99">
      <t>ヨソウ</t>
    </rPh>
    <rPh sb="105" eb="107">
      <t>コンゴ</t>
    </rPh>
    <rPh sb="108" eb="110">
      <t>セツゾク</t>
    </rPh>
    <rPh sb="110" eb="112">
      <t>スイシン</t>
    </rPh>
    <rPh sb="112" eb="114">
      <t>カツドウ</t>
    </rPh>
    <rPh sb="114" eb="115">
      <t>トウ</t>
    </rPh>
    <rPh sb="118" eb="121">
      <t>スイセンカ</t>
    </rPh>
    <rPh sb="121" eb="122">
      <t>リツ</t>
    </rPh>
    <rPh sb="123" eb="125">
      <t>コウジョウ</t>
    </rPh>
    <rPh sb="131" eb="132">
      <t>トモナ</t>
    </rPh>
    <rPh sb="133" eb="136">
      <t>シュウエキセイ</t>
    </rPh>
    <rPh sb="137" eb="139">
      <t>コウジョウ</t>
    </rPh>
    <rPh sb="140" eb="141">
      <t>ハカ</t>
    </rPh>
    <rPh sb="147" eb="149">
      <t>イジ</t>
    </rPh>
    <rPh sb="149" eb="152">
      <t>カンリヒ</t>
    </rPh>
    <rPh sb="153" eb="156">
      <t>シュウゼンヒ</t>
    </rPh>
    <rPh sb="156" eb="157">
      <t>トウ</t>
    </rPh>
    <rPh sb="158" eb="160">
      <t>ヒヨウ</t>
    </rPh>
    <rPh sb="161" eb="162">
      <t>オサ</t>
    </rPh>
    <rPh sb="164" eb="166">
      <t>ケイエイ</t>
    </rPh>
    <rPh sb="166" eb="168">
      <t>ドリョク</t>
    </rPh>
    <rPh sb="169" eb="170">
      <t>オコナ</t>
    </rPh>
    <rPh sb="174" eb="176">
      <t>ヒツヨウ</t>
    </rPh>
    <rPh sb="196" eb="198">
      <t>ルイジ</t>
    </rPh>
    <rPh sb="198" eb="200">
      <t>ダンタイ</t>
    </rPh>
    <rPh sb="200" eb="201">
      <t>ナ</t>
    </rPh>
    <rPh sb="216" eb="218">
      <t>ケイエイ</t>
    </rPh>
    <rPh sb="218" eb="220">
      <t>センリャク</t>
    </rPh>
    <rPh sb="220" eb="222">
      <t>サクテイ</t>
    </rPh>
    <rPh sb="222" eb="223">
      <t>オヨ</t>
    </rPh>
    <rPh sb="224" eb="225">
      <t>ホウ</t>
    </rPh>
    <rPh sb="225" eb="226">
      <t>テキ</t>
    </rPh>
    <rPh sb="226" eb="227">
      <t>カ</t>
    </rPh>
    <rPh sb="232" eb="234">
      <t>ヘイセイ</t>
    </rPh>
    <rPh sb="236" eb="238">
      <t>ネンド</t>
    </rPh>
    <rPh sb="239" eb="241">
      <t>ヨテイ</t>
    </rPh>
    <rPh sb="246" eb="248">
      <t>コンゴ</t>
    </rPh>
    <rPh sb="249" eb="251">
      <t>ケイエイ</t>
    </rPh>
    <rPh sb="251" eb="253">
      <t>ジョウキョウ</t>
    </rPh>
    <rPh sb="253" eb="255">
      <t>カイゼン</t>
    </rPh>
    <rPh sb="256" eb="257">
      <t>ツト</t>
    </rPh>
    <phoneticPr fontId="4"/>
  </si>
  <si>
    <r>
      <t>　武豊町の下水道事業は、平成23年度で汚水施設の整備を完了しており、建設から維持・管理へと主要な事業内容を移行しています。
　現在の経営状況は、①収益的収支比率が100％を下回っており、単年度収支が赤字であることを示しています。また、⑤経費回収率も100％を下回っており、汚水処理に係る経費が使用料以外の収入により賄われていることが分かります。経費回収率及び、収益的収支については前年同水準に留まっております。今後については接続率の上昇による使用料収入の増加等により、収益性は向上していく事を見込んでいます。
　④企業債残高対事業規模比率は、企業債残高の減少や使用料収入の増加により、規模比率は類似団体の平均値を下回っています。</t>
    </r>
    <r>
      <rPr>
        <sz val="10"/>
        <rFont val="ＭＳ ゴシック"/>
        <family val="3"/>
        <charset val="128"/>
      </rPr>
      <t>29年度は整備事業の減少に伴う企業債残高の減と、収入増の影響で大幅に減少しており、今後も減少していく見込です</t>
    </r>
    <r>
      <rPr>
        <b/>
        <sz val="10"/>
        <rFont val="ＭＳ ゴシック"/>
        <family val="3"/>
        <charset val="128"/>
      </rPr>
      <t>。</t>
    </r>
    <r>
      <rPr>
        <b/>
        <sz val="10"/>
        <color rgb="FFFF0000"/>
        <rFont val="ＭＳ ゴシック"/>
        <family val="3"/>
        <charset val="128"/>
      </rPr>
      <t xml:space="preserve">
</t>
    </r>
    <r>
      <rPr>
        <sz val="10"/>
        <color theme="1"/>
        <rFont val="ＭＳ ゴシック"/>
        <family val="3"/>
        <charset val="128"/>
      </rPr>
      <t>　⑥汚水処理原価は、</t>
    </r>
    <r>
      <rPr>
        <sz val="10"/>
        <rFont val="ＭＳ ゴシック"/>
        <family val="3"/>
        <charset val="128"/>
      </rPr>
      <t>計画区域整備の終了に伴う起債の新規借り入れが減少したことや、接続率向上による有収水量の増加が要因となり、</t>
    </r>
    <r>
      <rPr>
        <sz val="10"/>
        <color theme="1"/>
        <rFont val="ＭＳ ゴシック"/>
        <family val="3"/>
        <charset val="128"/>
      </rPr>
      <t>類似団体の平均値を下回っており、汚水処理が効率的に実施されていると言えます。
　⑧水洗化率は、類似団体の平均値を下回っていますが</t>
    </r>
    <r>
      <rPr>
        <sz val="10"/>
        <rFont val="ＭＳ ゴシック"/>
        <family val="3"/>
        <charset val="128"/>
      </rPr>
      <t>人口流入に伴い</t>
    </r>
    <r>
      <rPr>
        <sz val="10"/>
        <color theme="1"/>
        <rFont val="ＭＳ ゴシック"/>
        <family val="3"/>
        <charset val="128"/>
      </rPr>
      <t>年々上昇しています。今後、水洗化率が上昇すると、使用料収入が増え、経営の健全化につながります。</t>
    </r>
    <rPh sb="166" eb="167">
      <t>ワ</t>
    </rPh>
    <rPh sb="172" eb="174">
      <t>ケイヒ</t>
    </rPh>
    <rPh sb="174" eb="176">
      <t>カイシュウ</t>
    </rPh>
    <rPh sb="176" eb="177">
      <t>リツ</t>
    </rPh>
    <rPh sb="177" eb="178">
      <t>オヨ</t>
    </rPh>
    <rPh sb="180" eb="182">
      <t>シュウエキ</t>
    </rPh>
    <rPh sb="182" eb="183">
      <t>テキ</t>
    </rPh>
    <rPh sb="183" eb="185">
      <t>シュウシ</t>
    </rPh>
    <rPh sb="190" eb="192">
      <t>ゼンネン</t>
    </rPh>
    <rPh sb="192" eb="195">
      <t>ドウスイジュン</t>
    </rPh>
    <rPh sb="196" eb="197">
      <t>トド</t>
    </rPh>
    <rPh sb="205" eb="207">
      <t>コンゴ</t>
    </rPh>
    <rPh sb="229" eb="230">
      <t>トウ</t>
    </rPh>
    <rPh sb="234" eb="237">
      <t>シュウエキセイ</t>
    </rPh>
    <rPh sb="238" eb="240">
      <t>コウジョウ</t>
    </rPh>
    <rPh sb="244" eb="245">
      <t>コト</t>
    </rPh>
    <rPh sb="246" eb="248">
      <t>ミコ</t>
    </rPh>
    <rPh sb="292" eb="294">
      <t>キボ</t>
    </rPh>
    <rPh sb="294" eb="296">
      <t>ヒリツ</t>
    </rPh>
    <rPh sb="316" eb="318">
      <t>ネンド</t>
    </rPh>
    <rPh sb="319" eb="321">
      <t>セイビ</t>
    </rPh>
    <rPh sb="321" eb="323">
      <t>ジギョウ</t>
    </rPh>
    <rPh sb="324" eb="326">
      <t>ゲンショウ</t>
    </rPh>
    <rPh sb="327" eb="328">
      <t>トモナ</t>
    </rPh>
    <rPh sb="329" eb="331">
      <t>キギョウ</t>
    </rPh>
    <rPh sb="331" eb="332">
      <t>サイ</t>
    </rPh>
    <rPh sb="332" eb="334">
      <t>ザンダカ</t>
    </rPh>
    <rPh sb="335" eb="336">
      <t>ゲン</t>
    </rPh>
    <rPh sb="338" eb="340">
      <t>シュウニュウ</t>
    </rPh>
    <rPh sb="340" eb="341">
      <t>ゾウ</t>
    </rPh>
    <rPh sb="342" eb="344">
      <t>エイキョウ</t>
    </rPh>
    <rPh sb="345" eb="347">
      <t>オオハバ</t>
    </rPh>
    <rPh sb="348" eb="350">
      <t>ゲンショウ</t>
    </rPh>
    <rPh sb="355" eb="357">
      <t>コンゴ</t>
    </rPh>
    <rPh sb="358" eb="360">
      <t>ゲンショウ</t>
    </rPh>
    <rPh sb="364" eb="366">
      <t>ミコミ</t>
    </rPh>
    <rPh sb="392" eb="394">
      <t>キサイ</t>
    </rPh>
    <rPh sb="448" eb="450">
      <t>オスイ</t>
    </rPh>
    <rPh sb="450" eb="452">
      <t>ショリ</t>
    </rPh>
    <rPh sb="455" eb="456">
      <t>テキ</t>
    </rPh>
    <rPh sb="457" eb="459">
      <t>ジッシ</t>
    </rPh>
    <rPh sb="465" eb="466">
      <t>イ</t>
    </rPh>
    <rPh sb="496" eb="498">
      <t>ジンコウ</t>
    </rPh>
    <rPh sb="498" eb="500">
      <t>リュウニュウ</t>
    </rPh>
    <rPh sb="501" eb="502">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</si>
</sst>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b/>
      <sz val="10"/>
      <name val="ＭＳ ゴシック"/>
      <family val="3"/>
      <charset val="128"/>
    </font>
    <font>
      <b/>
      <sz val="10"/>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0.55000000000000004</c:v>
                </c:pt>
                <c:pt idx="1">
                  <c:v>0</c:v>
                </c:pt>
                <c:pt idx="2">
                  <c:v>0</c:v>
                </c:pt>
                <c:pt idx="3">
                  <c:v>0</c:v>
                </c:pt>
                <c:pt idx="4">
                  <c:v>0</c:v>
                </c:pt>
              </c:numCache>
            </c:numRef>
          </c:val>
          <c:extLst>
            <c:ext xmlns:c16="http://schemas.microsoft.com/office/drawing/2014/chart" uri="{C3380CC4-5D6E-409C-BE32-E72D297353CC}">
              <c16:uniqueId val="{00000000-615B-487A-A10B-A537DFCBBAB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0.05</c:v>
                </c:pt>
                <c:pt idx="2">
                  <c:v>0.04</c:v>
                </c:pt>
                <c:pt idx="3">
                  <c:v>0.05</c:v>
                </c:pt>
                <c:pt idx="4">
                  <c:v>0.06</c:v>
                </c:pt>
              </c:numCache>
            </c:numRef>
          </c:val>
          <c:smooth val="0"/>
          <c:extLst>
            <c:ext xmlns:c16="http://schemas.microsoft.com/office/drawing/2014/chart" uri="{C3380CC4-5D6E-409C-BE32-E72D297353CC}">
              <c16:uniqueId val="{00000001-615B-487A-A10B-A537DFCBBAB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87.65</c:v>
                </c:pt>
                <c:pt idx="1">
                  <c:v>88.68</c:v>
                </c:pt>
                <c:pt idx="2">
                  <c:v>89.87</c:v>
                </c:pt>
                <c:pt idx="3">
                  <c:v>89.28</c:v>
                </c:pt>
                <c:pt idx="4">
                  <c:v>89.31</c:v>
                </c:pt>
              </c:numCache>
            </c:numRef>
          </c:val>
          <c:extLst>
            <c:ext xmlns:c16="http://schemas.microsoft.com/office/drawing/2014/chart" uri="{C3380CC4-5D6E-409C-BE32-E72D297353CC}">
              <c16:uniqueId val="{00000000-8F49-4144-A310-70EA1DA932A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49-4144-A310-70EA1DA932A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D7-449F-8F11-F5B8BFB9904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D7-449F-8F11-F5B8BFB9904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C2-4381-8138-82175E81231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C2-4381-8138-82175E81231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19-45FF-AC9F-1992B53E8E9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19-45FF-AC9F-1992B53E8E9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25-46D1-ADDD-386BC39770B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25-46D1-ADDD-386BC39770B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757.05</c:v>
                </c:pt>
                <c:pt idx="1">
                  <c:v>598.99</c:v>
                </c:pt>
                <c:pt idx="2">
                  <c:v>603.15</c:v>
                </c:pt>
                <c:pt idx="3">
                  <c:v>454.03</c:v>
                </c:pt>
                <c:pt idx="4">
                  <c:v>391.97</c:v>
                </c:pt>
              </c:numCache>
            </c:numRef>
          </c:val>
          <c:extLst>
            <c:ext xmlns:c16="http://schemas.microsoft.com/office/drawing/2014/chart" uri="{C3380CC4-5D6E-409C-BE32-E72D297353CC}">
              <c16:uniqueId val="{00000000-C717-49DE-820B-8699BEC3594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1066.1600000000001</c:v>
                </c:pt>
                <c:pt idx="1">
                  <c:v>1117.27</c:v>
                </c:pt>
                <c:pt idx="2">
                  <c:v>1051.49</c:v>
                </c:pt>
                <c:pt idx="3">
                  <c:v>991.69</c:v>
                </c:pt>
                <c:pt idx="4">
                  <c:v>986.82</c:v>
                </c:pt>
              </c:numCache>
            </c:numRef>
          </c:val>
          <c:smooth val="0"/>
          <c:extLst>
            <c:ext xmlns:c16="http://schemas.microsoft.com/office/drawing/2014/chart" uri="{C3380CC4-5D6E-409C-BE32-E72D297353CC}">
              <c16:uniqueId val="{00000001-C717-49DE-820B-8699BEC3594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72.349999999999994</c:v>
                </c:pt>
                <c:pt idx="1">
                  <c:v>73.790000000000006</c:v>
                </c:pt>
                <c:pt idx="2">
                  <c:v>75.34</c:v>
                </c:pt>
                <c:pt idx="3">
                  <c:v>75.41</c:v>
                </c:pt>
                <c:pt idx="4">
                  <c:v>74.62</c:v>
                </c:pt>
              </c:numCache>
            </c:numRef>
          </c:val>
          <c:extLst>
            <c:ext xmlns:c16="http://schemas.microsoft.com/office/drawing/2014/chart" uri="{C3380CC4-5D6E-409C-BE32-E72D297353CC}">
              <c16:uniqueId val="{00000000-7337-422B-8007-92DA99A1BF5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76.91</c:v>
                </c:pt>
                <c:pt idx="1">
                  <c:v>76.33</c:v>
                </c:pt>
                <c:pt idx="2">
                  <c:v>80.11</c:v>
                </c:pt>
                <c:pt idx="3">
                  <c:v>84.53</c:v>
                </c:pt>
                <c:pt idx="4">
                  <c:v>84.02</c:v>
                </c:pt>
              </c:numCache>
            </c:numRef>
          </c:val>
          <c:smooth val="0"/>
          <c:extLst>
            <c:ext xmlns:c16="http://schemas.microsoft.com/office/drawing/2014/chart" uri="{C3380CC4-5D6E-409C-BE32-E72D297353CC}">
              <c16:uniqueId val="{00000001-7337-422B-8007-92DA99A1BF5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149.04</c:v>
                </c:pt>
                <c:pt idx="1">
                  <c:v>148.75</c:v>
                </c:pt>
                <c:pt idx="2">
                  <c:v>148.21</c:v>
                </c:pt>
                <c:pt idx="3">
                  <c:v>148.13999999999999</c:v>
                </c:pt>
                <c:pt idx="4">
                  <c:v>150</c:v>
                </c:pt>
              </c:numCache>
            </c:numRef>
          </c:val>
          <c:extLst>
            <c:ext xmlns:c16="http://schemas.microsoft.com/office/drawing/2014/chart" uri="{C3380CC4-5D6E-409C-BE32-E72D297353CC}">
              <c16:uniqueId val="{00000000-C6D4-40D0-B878-73DD3201B0C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160.77000000000001</c:v>
                </c:pt>
                <c:pt idx="1">
                  <c:v>164.13</c:v>
                </c:pt>
                <c:pt idx="2">
                  <c:v>162.66</c:v>
                </c:pt>
                <c:pt idx="3">
                  <c:v>154.69999999999999</c:v>
                </c:pt>
                <c:pt idx="4">
                  <c:v>154.83000000000001</c:v>
                </c:pt>
              </c:numCache>
            </c:numRef>
          </c:val>
          <c:smooth val="0"/>
          <c:extLst>
            <c:ext xmlns:c16="http://schemas.microsoft.com/office/drawing/2014/chart" uri="{C3380CC4-5D6E-409C-BE32-E72D297353CC}">
              <c16:uniqueId val="{00000001-C6D4-40D0-B878-73DD3201B0C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21-4EA2-B565-BC9D0F978CA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56.94</c:v>
                </c:pt>
                <c:pt idx="1">
                  <c:v>58.28</c:v>
                </c:pt>
                <c:pt idx="2">
                  <c:v>56.67</c:v>
                </c:pt>
                <c:pt idx="3">
                  <c:v>58.04</c:v>
                </c:pt>
                <c:pt idx="4">
                  <c:v>59.9</c:v>
                </c:pt>
              </c:numCache>
            </c:numRef>
          </c:val>
          <c:smooth val="0"/>
          <c:extLst>
            <c:ext xmlns:c16="http://schemas.microsoft.com/office/drawing/2014/chart" uri="{C3380CC4-5D6E-409C-BE32-E72D297353CC}">
              <c16:uniqueId val="{00000001-E021-4EA2-B565-BC9D0F978CA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79.56</c:v>
                </c:pt>
                <c:pt idx="1">
                  <c:v>81.31</c:v>
                </c:pt>
                <c:pt idx="2">
                  <c:v>82.38</c:v>
                </c:pt>
                <c:pt idx="3">
                  <c:v>83.67</c:v>
                </c:pt>
                <c:pt idx="4">
                  <c:v>84.95</c:v>
                </c:pt>
              </c:numCache>
            </c:numRef>
          </c:val>
          <c:extLst>
            <c:ext xmlns:c16="http://schemas.microsoft.com/office/drawing/2014/chart" uri="{C3380CC4-5D6E-409C-BE32-E72D297353CC}">
              <c16:uniqueId val="{00000000-1D38-4E57-8344-DAD78338F34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92.35</c:v>
                </c:pt>
                <c:pt idx="1">
                  <c:v>92.78</c:v>
                </c:pt>
                <c:pt idx="2">
                  <c:v>92.9</c:v>
                </c:pt>
                <c:pt idx="3">
                  <c:v>92.56</c:v>
                </c:pt>
                <c:pt idx="4">
                  <c:v>92.4</c:v>
                </c:pt>
              </c:numCache>
            </c:numRef>
          </c:val>
          <c:smooth val="0"/>
          <c:extLst>
            <c:ext xmlns:c16="http://schemas.microsoft.com/office/drawing/2014/chart" uri="{C3380CC4-5D6E-409C-BE32-E72D297353CC}">
              <c16:uniqueId val="{00000001-1D38-4E57-8344-DAD78338F34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愛知県　武豊町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Bc2</v>
      </c>
      <c r="X8" s="77"/>
      <c r="Y8" s="77"/>
      <c r="Z8" s="77"/>
      <c r="AA8" s="77"/>
      <c r="AB8" s="77"/>
      <c r="AC8" s="77"/>
      <c r="AD8" s="78" t="str">
        <f>データ!$M$6</f>
        <v>非設置</v>
      </c>
      <c r="AE8" s="78"/>
      <c r="AF8" s="78"/>
      <c r="AG8" s="78"/>
      <c r="AH8" s="78"/>
      <c r="AI8" s="78"/>
      <c r="AJ8" s="78"/>
      <c r="AK8" s="3"/>
      <c r="AL8" s="72">
        <f>データ!S6</f>
        <v>43261</v>
      </c>
      <c r="AM8" s="72"/>
      <c r="AN8" s="72"/>
      <c r="AO8" s="72"/>
      <c r="AP8" s="72"/>
      <c r="AQ8" s="72"/>
      <c r="AR8" s="72"/>
      <c r="AS8" s="72"/>
      <c r="AT8" s="71">
        <f>データ!T6</f>
        <v>26.38</v>
      </c>
      <c r="AU8" s="71"/>
      <c r="AV8" s="71"/>
      <c r="AW8" s="71"/>
      <c r="AX8" s="71"/>
      <c r="AY8" s="71"/>
      <c r="AZ8" s="71"/>
      <c r="BA8" s="71"/>
      <c r="BB8" s="71">
        <f>データ!U6</f>
        <v>1639.92</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78.38</v>
      </c>
      <c r="Q10" s="71"/>
      <c r="R10" s="71"/>
      <c r="S10" s="71"/>
      <c r="T10" s="71"/>
      <c r="U10" s="71"/>
      <c r="V10" s="71"/>
      <c r="W10" s="71">
        <f>データ!Q6</f>
        <v>94.78</v>
      </c>
      <c r="X10" s="71"/>
      <c r="Y10" s="71"/>
      <c r="Z10" s="71"/>
      <c r="AA10" s="71"/>
      <c r="AB10" s="71"/>
      <c r="AC10" s="71"/>
      <c r="AD10" s="72">
        <f>データ!R6</f>
        <v>1836</v>
      </c>
      <c r="AE10" s="72"/>
      <c r="AF10" s="72"/>
      <c r="AG10" s="72"/>
      <c r="AH10" s="72"/>
      <c r="AI10" s="72"/>
      <c r="AJ10" s="72"/>
      <c r="AK10" s="2"/>
      <c r="AL10" s="72">
        <f>データ!V6</f>
        <v>33874</v>
      </c>
      <c r="AM10" s="72"/>
      <c r="AN10" s="72"/>
      <c r="AO10" s="72"/>
      <c r="AP10" s="72"/>
      <c r="AQ10" s="72"/>
      <c r="AR10" s="72"/>
      <c r="AS10" s="72"/>
      <c r="AT10" s="71">
        <f>データ!W6</f>
        <v>6.55</v>
      </c>
      <c r="AU10" s="71"/>
      <c r="AV10" s="71"/>
      <c r="AW10" s="71"/>
      <c r="AX10" s="71"/>
      <c r="AY10" s="71"/>
      <c r="AZ10" s="71"/>
      <c r="BA10" s="71"/>
      <c r="BB10" s="71">
        <f>データ!X6</f>
        <v>5171.6000000000004</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57</v>
      </c>
      <c r="O86" s="25" t="str">
        <f>データ!EO6</f>
        <v>【0.23】</v>
      </c>
    </row>
  </sheetData>
  <sheetProtection algorithmName="SHA-512" hashValue="2+crYBAgqp5EF64fp5Nu2h4taWpL6r6nOr5Omiq2n8yl+pMaJx5VlEh/guKj2g37jt4r63GWi5Wdce4vMSPEvg==" saltValue="dbFgdV5dbeeltxSpOtRAu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234478</v>
      </c>
      <c r="D6" s="32">
        <f t="shared" si="3"/>
        <v>47</v>
      </c>
      <c r="E6" s="32">
        <f t="shared" si="3"/>
        <v>17</v>
      </c>
      <c r="F6" s="32">
        <f t="shared" si="3"/>
        <v>1</v>
      </c>
      <c r="G6" s="32">
        <f t="shared" si="3"/>
        <v>0</v>
      </c>
      <c r="H6" s="32" t="str">
        <f t="shared" si="3"/>
        <v>愛知県　武豊町</v>
      </c>
      <c r="I6" s="32" t="str">
        <f t="shared" si="3"/>
        <v>法非適用</v>
      </c>
      <c r="J6" s="32" t="str">
        <f t="shared" si="3"/>
        <v>下水道事業</v>
      </c>
      <c r="K6" s="32" t="str">
        <f t="shared" si="3"/>
        <v>公共下水道</v>
      </c>
      <c r="L6" s="32" t="str">
        <f t="shared" si="3"/>
        <v>Bc2</v>
      </c>
      <c r="M6" s="32" t="str">
        <f t="shared" si="3"/>
        <v>非設置</v>
      </c>
      <c r="N6" s="33" t="str">
        <f t="shared" si="3"/>
        <v>-</v>
      </c>
      <c r="O6" s="33" t="str">
        <f t="shared" si="3"/>
        <v>該当数値なし</v>
      </c>
      <c r="P6" s="33">
        <f t="shared" si="3"/>
        <v>78.38</v>
      </c>
      <c r="Q6" s="33">
        <f t="shared" si="3"/>
        <v>94.78</v>
      </c>
      <c r="R6" s="33">
        <f t="shared" si="3"/>
        <v>1836</v>
      </c>
      <c r="S6" s="33">
        <f t="shared" si="3"/>
        <v>43261</v>
      </c>
      <c r="T6" s="33">
        <f t="shared" si="3"/>
        <v>26.38</v>
      </c>
      <c r="U6" s="33">
        <f t="shared" si="3"/>
        <v>1639.92</v>
      </c>
      <c r="V6" s="33">
        <f t="shared" si="3"/>
        <v>33874</v>
      </c>
      <c r="W6" s="33">
        <f t="shared" si="3"/>
        <v>6.55</v>
      </c>
      <c r="X6" s="33">
        <f t="shared" si="3"/>
        <v>5171.6000000000004</v>
      </c>
      <c r="Y6" s="34">
        <f>IF(Y7="",NA(),Y7)</f>
        <v>87.65</v>
      </c>
      <c r="Z6" s="34">
        <f t="shared" ref="Z6:AH6" si="4">IF(Z7="",NA(),Z7)</f>
        <v>88.68</v>
      </c>
      <c r="AA6" s="34">
        <f t="shared" si="4"/>
        <v>89.87</v>
      </c>
      <c r="AB6" s="34">
        <f t="shared" si="4"/>
        <v>89.28</v>
      </c>
      <c r="AC6" s="34">
        <f t="shared" si="4"/>
        <v>89.31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757.05</v>
      </c>
      <c r="BG6" s="34">
        <f t="shared" ref="BG6:BO6" si="7">IF(BG7="",NA(),BG7)</f>
        <v>598.99</v>
      </c>
      <c r="BH6" s="34">
        <f t="shared" si="7"/>
        <v>603.15</v>
      </c>
      <c r="BI6" s="34">
        <f t="shared" si="7"/>
        <v>454.03</v>
      </c>
      <c r="BJ6" s="34">
        <f t="shared" si="7"/>
        <v>391.97</v>
      </c>
      <c r="BK6" s="34">
        <f t="shared" si="7"/>
        <v>1066.1600000000001</v>
      </c>
      <c r="BL6" s="34">
        <f t="shared" si="7"/>
        <v>1117.27</v>
      </c>
      <c r="BM6" s="34">
        <f t="shared" si="7"/>
        <v>1051.49</v>
      </c>
      <c r="BN6" s="34">
        <f t="shared" si="7"/>
        <v>991.69</v>
      </c>
      <c r="BO6" s="34">
        <f t="shared" si="7"/>
        <v>986.82</v>
      </c>
      <c r="BP6" s="33" t="str">
        <f>IF(BP7="","",IF(BP7="-","【-】","【"&amp;SUBSTITUTE(TEXT(BP7,"#,##0.00"),"-","△")&amp;"】"))</f>
        <v>【707.33】</v>
      </c>
      <c r="BQ6" s="34">
        <f>IF(BQ7="",NA(),BQ7)</f>
        <v>72.349999999999994</v>
      </c>
      <c r="BR6" s="34">
        <f t="shared" ref="BR6:BZ6" si="8">IF(BR7="",NA(),BR7)</f>
        <v>73.790000000000006</v>
      </c>
      <c r="BS6" s="34">
        <f t="shared" si="8"/>
        <v>75.34</v>
      </c>
      <c r="BT6" s="34">
        <f t="shared" si="8"/>
        <v>75.41</v>
      </c>
      <c r="BU6" s="34">
        <f t="shared" si="8"/>
        <v>74.62</v>
      </c>
      <c r="BV6" s="34">
        <f t="shared" si="8"/>
        <v>76.91</v>
      </c>
      <c r="BW6" s="34">
        <f t="shared" si="8"/>
        <v>76.33</v>
      </c>
      <c r="BX6" s="34">
        <f t="shared" si="8"/>
        <v>80.11</v>
      </c>
      <c r="BY6" s="34">
        <f t="shared" si="8"/>
        <v>84.53</v>
      </c>
      <c r="BZ6" s="34">
        <f t="shared" si="8"/>
        <v>84.02</v>
      </c>
      <c r="CA6" s="33" t="str">
        <f>IF(CA7="","",IF(CA7="-","【-】","【"&amp;SUBSTITUTE(TEXT(CA7,"#,##0.00"),"-","△")&amp;"】"))</f>
        <v>【101.26】</v>
      </c>
      <c r="CB6" s="34">
        <f>IF(CB7="",NA(),CB7)</f>
        <v>149.04</v>
      </c>
      <c r="CC6" s="34">
        <f t="shared" ref="CC6:CK6" si="9">IF(CC7="",NA(),CC7)</f>
        <v>148.75</v>
      </c>
      <c r="CD6" s="34">
        <f t="shared" si="9"/>
        <v>148.21</v>
      </c>
      <c r="CE6" s="34">
        <f t="shared" si="9"/>
        <v>148.13999999999999</v>
      </c>
      <c r="CF6" s="34">
        <f t="shared" si="9"/>
        <v>150</v>
      </c>
      <c r="CG6" s="34">
        <f t="shared" si="9"/>
        <v>160.77000000000001</v>
      </c>
      <c r="CH6" s="34">
        <f t="shared" si="9"/>
        <v>164.13</v>
      </c>
      <c r="CI6" s="34">
        <f t="shared" si="9"/>
        <v>162.66</v>
      </c>
      <c r="CJ6" s="34">
        <f t="shared" si="9"/>
        <v>154.69999999999999</v>
      </c>
      <c r="CK6" s="34">
        <f t="shared" si="9"/>
        <v>154.83000000000001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56.94</v>
      </c>
      <c r="CS6" s="34">
        <f t="shared" si="10"/>
        <v>58.28</v>
      </c>
      <c r="CT6" s="34">
        <f t="shared" si="10"/>
        <v>56.67</v>
      </c>
      <c r="CU6" s="34">
        <f t="shared" si="10"/>
        <v>58.04</v>
      </c>
      <c r="CV6" s="34">
        <f t="shared" si="10"/>
        <v>59.9</v>
      </c>
      <c r="CW6" s="33" t="str">
        <f>IF(CW7="","",IF(CW7="-","【-】","【"&amp;SUBSTITUTE(TEXT(CW7,"#,##0.00"),"-","△")&amp;"】"))</f>
        <v>【60.13】</v>
      </c>
      <c r="CX6" s="34">
        <f>IF(CX7="",NA(),CX7)</f>
        <v>79.56</v>
      </c>
      <c r="CY6" s="34">
        <f t="shared" ref="CY6:DG6" si="11">IF(CY7="",NA(),CY7)</f>
        <v>81.31</v>
      </c>
      <c r="CZ6" s="34">
        <f t="shared" si="11"/>
        <v>82.38</v>
      </c>
      <c r="DA6" s="34">
        <f t="shared" si="11"/>
        <v>83.67</v>
      </c>
      <c r="DB6" s="34">
        <f t="shared" si="11"/>
        <v>84.95</v>
      </c>
      <c r="DC6" s="34">
        <f t="shared" si="11"/>
        <v>92.35</v>
      </c>
      <c r="DD6" s="34">
        <f t="shared" si="11"/>
        <v>92.78</v>
      </c>
      <c r="DE6" s="34">
        <f t="shared" si="11"/>
        <v>92.9</v>
      </c>
      <c r="DF6" s="34">
        <f t="shared" si="11"/>
        <v>92.56</v>
      </c>
      <c r="DG6" s="34">
        <f t="shared" si="11"/>
        <v>92.4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0.55000000000000004</v>
      </c>
      <c r="EF6" s="33">
        <f t="shared" ref="EF6:EN6" si="14">IF(EF7="",NA(),EF7)</f>
        <v>0</v>
      </c>
      <c r="EG6" s="33">
        <f t="shared" si="14"/>
        <v>0</v>
      </c>
      <c r="EH6" s="33">
        <f t="shared" si="14"/>
        <v>0</v>
      </c>
      <c r="EI6" s="33">
        <f t="shared" si="14"/>
        <v>0</v>
      </c>
      <c r="EJ6" s="34">
        <f t="shared" si="14"/>
        <v>0.06</v>
      </c>
      <c r="EK6" s="34">
        <f t="shared" si="14"/>
        <v>0.05</v>
      </c>
      <c r="EL6" s="34">
        <f t="shared" si="14"/>
        <v>0.04</v>
      </c>
      <c r="EM6" s="34">
        <f t="shared" si="14"/>
        <v>0.05</v>
      </c>
      <c r="EN6" s="34">
        <f t="shared" si="14"/>
        <v>0.06</v>
      </c>
      <c r="EO6" s="33" t="str">
        <f>IF(EO7="","",IF(EO7="-","【-】","【"&amp;SUBSTITUTE(TEXT(EO7,"#,##0.00"),"-","△")&amp;"】"))</f>
        <v>【0.23】</v>
      </c>
    </row>
    <row r="7" spans="1:145" s="35" customFormat="1" x14ac:dyDescent="0.15">
      <c r="A7" s="27"/>
      <c r="B7" s="36">
        <v>2017</v>
      </c>
      <c r="C7" s="36">
        <v>234478</v>
      </c>
      <c r="D7" s="36">
        <v>47</v>
      </c>
      <c r="E7" s="36">
        <v>17</v>
      </c>
      <c r="F7" s="36">
        <v>1</v>
      </c>
      <c r="G7" s="36">
        <v>0</v>
      </c>
      <c r="H7" s="36" t="s">
        <v>111</v>
      </c>
      <c r="I7" s="36" t="s">
        <v>112</v>
      </c>
      <c r="J7" s="36" t="s">
        <v>113</v>
      </c>
      <c r="K7" s="36" t="s">
        <v>114</v>
      </c>
      <c r="L7" s="36" t="s">
        <v>115</v>
      </c>
      <c r="M7" s="36" t="s">
        <v>116</v>
      </c>
      <c r="N7" s="37" t="s">
        <v>117</v>
      </c>
      <c r="O7" s="37" t="s">
        <v>118</v>
      </c>
      <c r="P7" s="37">
        <v>78.38</v>
      </c>
      <c r="Q7" s="37">
        <v>94.78</v>
      </c>
      <c r="R7" s="37">
        <v>1836</v>
      </c>
      <c r="S7" s="37">
        <v>43261</v>
      </c>
      <c r="T7" s="37">
        <v>26.38</v>
      </c>
      <c r="U7" s="37">
        <v>1639.92</v>
      </c>
      <c r="V7" s="37">
        <v>33874</v>
      </c>
      <c r="W7" s="37">
        <v>6.55</v>
      </c>
      <c r="X7" s="37">
        <v>5171.6000000000004</v>
      </c>
      <c r="Y7" s="37">
        <v>87.65</v>
      </c>
      <c r="Z7" s="37">
        <v>88.68</v>
      </c>
      <c r="AA7" s="37">
        <v>89.87</v>
      </c>
      <c r="AB7" s="37">
        <v>89.28</v>
      </c>
      <c r="AC7" s="37">
        <v>89.31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757.05</v>
      </c>
      <c r="BG7" s="37">
        <v>598.99</v>
      </c>
      <c r="BH7" s="37">
        <v>603.15</v>
      </c>
      <c r="BI7" s="37">
        <v>454.03</v>
      </c>
      <c r="BJ7" s="37">
        <v>391.97</v>
      </c>
      <c r="BK7" s="37">
        <v>1066.1600000000001</v>
      </c>
      <c r="BL7" s="37">
        <v>1117.27</v>
      </c>
      <c r="BM7" s="37">
        <v>1051.49</v>
      </c>
      <c r="BN7" s="37">
        <v>991.69</v>
      </c>
      <c r="BO7" s="37">
        <v>986.82</v>
      </c>
      <c r="BP7" s="37">
        <v>707.33</v>
      </c>
      <c r="BQ7" s="37">
        <v>72.349999999999994</v>
      </c>
      <c r="BR7" s="37">
        <v>73.790000000000006</v>
      </c>
      <c r="BS7" s="37">
        <v>75.34</v>
      </c>
      <c r="BT7" s="37">
        <v>75.41</v>
      </c>
      <c r="BU7" s="37">
        <v>74.62</v>
      </c>
      <c r="BV7" s="37">
        <v>76.91</v>
      </c>
      <c r="BW7" s="37">
        <v>76.33</v>
      </c>
      <c r="BX7" s="37">
        <v>80.11</v>
      </c>
      <c r="BY7" s="37">
        <v>84.53</v>
      </c>
      <c r="BZ7" s="37">
        <v>84.02</v>
      </c>
      <c r="CA7" s="37">
        <v>101.26</v>
      </c>
      <c r="CB7" s="37">
        <v>149.04</v>
      </c>
      <c r="CC7" s="37">
        <v>148.75</v>
      </c>
      <c r="CD7" s="37">
        <v>148.21</v>
      </c>
      <c r="CE7" s="37">
        <v>148.13999999999999</v>
      </c>
      <c r="CF7" s="37">
        <v>150</v>
      </c>
      <c r="CG7" s="37">
        <v>160.77000000000001</v>
      </c>
      <c r="CH7" s="37">
        <v>164.13</v>
      </c>
      <c r="CI7" s="37">
        <v>162.66</v>
      </c>
      <c r="CJ7" s="37">
        <v>154.69999999999999</v>
      </c>
      <c r="CK7" s="37">
        <v>154.83000000000001</v>
      </c>
      <c r="CL7" s="37">
        <v>136.38999999999999</v>
      </c>
      <c r="CM7" s="37" t="s">
        <v>117</v>
      </c>
      <c r="CN7" s="37" t="s">
        <v>117</v>
      </c>
      <c r="CO7" s="37" t="s">
        <v>117</v>
      </c>
      <c r="CP7" s="37" t="s">
        <v>117</v>
      </c>
      <c r="CQ7" s="37" t="s">
        <v>117</v>
      </c>
      <c r="CR7" s="37">
        <v>56.94</v>
      </c>
      <c r="CS7" s="37">
        <v>58.28</v>
      </c>
      <c r="CT7" s="37">
        <v>56.67</v>
      </c>
      <c r="CU7" s="37">
        <v>58.04</v>
      </c>
      <c r="CV7" s="37">
        <v>59.9</v>
      </c>
      <c r="CW7" s="37">
        <v>60.13</v>
      </c>
      <c r="CX7" s="37">
        <v>79.56</v>
      </c>
      <c r="CY7" s="37">
        <v>81.31</v>
      </c>
      <c r="CZ7" s="37">
        <v>82.38</v>
      </c>
      <c r="DA7" s="37">
        <v>83.67</v>
      </c>
      <c r="DB7" s="37">
        <v>84.95</v>
      </c>
      <c r="DC7" s="37">
        <v>92.35</v>
      </c>
      <c r="DD7" s="37">
        <v>92.78</v>
      </c>
      <c r="DE7" s="37">
        <v>92.9</v>
      </c>
      <c r="DF7" s="37">
        <v>92.56</v>
      </c>
      <c r="DG7" s="37">
        <v>92.4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0.55000000000000004</v>
      </c>
      <c r="EF7" s="37">
        <v>0</v>
      </c>
      <c r="EG7" s="37">
        <v>0</v>
      </c>
      <c r="EH7" s="37">
        <v>0</v>
      </c>
      <c r="EI7" s="37">
        <v>0</v>
      </c>
      <c r="EJ7" s="37">
        <v>0.06</v>
      </c>
      <c r="EK7" s="37">
        <v>0.05</v>
      </c>
      <c r="EL7" s="37">
        <v>0.04</v>
      </c>
      <c r="EM7" s="37">
        <v>0.05</v>
      </c>
      <c r="EN7" s="37">
        <v>0.06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2019-01-24T07:25:51Z</cp:lastPrinted>
  <dcterms:created xsi:type="dcterms:W3CDTF">2018-12-03T09:05:17Z</dcterms:created>
  <dcterms:modified xsi:type="dcterms:W3CDTF">2019-02-15T11:00:45Z</dcterms:modified>
  <cp:category/>
</cp:coreProperties>
</file>