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VZ8pNhroiqB5FKRLB8eEQHDXn1B8q4KGpOUEUJ2UmnUtfTnkd5lN3sXMs429B5WEU27h1iS6x3kgPdhrSCZ6Mg==" workbookSaltValue="bpGKQFPB6mb0t2mcpCuwYQ==" workbookSpinCount="100000" lockStructure="1"/>
  <bookViews>
    <workbookView xWindow="0" yWindow="0" windowWidth="20490" windowHeight="753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<sst xmlns="http://schemas.openxmlformats.org/spreadsheetml/2006/main" count="240" uniqueCount="126">
  <si>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</si>
  <si>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</si>
  <si>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</si>
  <si>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</si>
  <si>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</si>
  <si>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</si>
  <si>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</si>
  <si>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</si>
  <si>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</si>
  <si>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</si>
  <si>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</si>
  <si>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</si>
  <si>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</si>
  <si>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</si>
  <si>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</si>
  <si>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</si>
  <si>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</si>
  <si>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</si>
  <si>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</si>
  <si>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</si>
  <si>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</si>
  <si>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</si>
  <si>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</si>
  <si>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</si>
  <si>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</si>
  <si>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</si>
  <si>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</si>
  <si>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</si>
  <si>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</si>
  <si>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</si>
  <si>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</si>
  <si>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</si>
  <si>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</si>
  <si>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</si>
  <si>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</si>
  <si>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</si>
  <si>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</si>
  <si>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</si>
  <si>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</si>
  <si>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</si>
  <si>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</si>
  <si>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</si>
  <si>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</si>
  <si>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</si>
  <si>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</si>
  <si>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</si>
  <si>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</si>
  <si>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</si>
  <si>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</si>
  <si>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</si>
  <si>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</si>
  <si>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</si>
  <si>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</si>
  <si>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</si>
  <si>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</si>
  <si>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</si>
  <si>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</si>
  <si>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</si>
  <si>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</si>
  <si>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</si>
  <si>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</si>
  <si>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</si>
  <si>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</si>
  <si>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</si>
  <si>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</si>
  <si>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</si>
  <si>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</si>
  <si>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</si>
  <si>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</si>
  <si>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</si>
  <si>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</si>
  <si>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</si>
  <si>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</si>
  <si>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</si>
  <si>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</si>
  <si>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</si>
  <si>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</si>
  <si>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</si>
  <si>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</si>
  <si>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</si>
  <si>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</si>
  <si>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</si>
  <si>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</si>
  <si>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</si>
  <si>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</si>
  <si>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</si>
  <si>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</si>
  <si>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</si>
  <si>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</si>
  <si>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</si>
  <si>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</si>
  <si>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</si>
  <si>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</si>
  <si>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</si>
  <si>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</si>
  <si>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</si>
  <si>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</si>
  <si>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</si>
  <si>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</si>
  <si>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</si>
  <si>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</si>
  <si>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</si>
  <si>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</si>
  <si>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</si>
  <si>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</si>
  <si>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</si>
  <si>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</si>
  <si>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</si>
  <si>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</si>
  <si>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</si>
  <si>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</si>
  <si>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</si>
  <si>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</si>
  <si>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</si>
  <si>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</si>
  <si>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</si>
  <si>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</si>
  <si>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</si>
  <si>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</si>
  <si>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</si>
  <si>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</si>
  <si>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</si>
  <si>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</si>
  <si>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現在は布設事業を完了し、概ねの普及も終えた状況である。そのため、経営改善には汚水処理費の増加を抑えて効率化を図ることが必要である。
長寿命化計画、ストックマネジメント計画を策定したため、それに沿った改築更新を行っていく。
平成２８年度に経営戦略の簡易版を作成しており、収支の改善に取り組んでいる。平成３２年度までに完全版の経営戦略を策定を予定。</t>
    <rPh sb="0" eb="2">
      <t>ゲンザイ</t>
    </rPh>
    <rPh sb="3" eb="5">
      <t>フセツ</t>
    </rPh>
    <rPh sb="5" eb="7">
      <t>ジギョウ</t>
    </rPh>
    <rPh sb="8" eb="10">
      <t>カンリョウ</t>
    </rPh>
    <rPh sb="12" eb="13">
      <t>オオム</t>
    </rPh>
    <rPh sb="15" eb="17">
      <t>フキュウ</t>
    </rPh>
    <rPh sb="18" eb="19">
      <t>オ</t>
    </rPh>
    <rPh sb="21" eb="23">
      <t>ジョウキョウ</t>
    </rPh>
    <rPh sb="32" eb="34">
      <t>ケイエイ</t>
    </rPh>
    <rPh sb="34" eb="36">
      <t>カイゼン</t>
    </rPh>
    <rPh sb="38" eb="40">
      <t>オスイ</t>
    </rPh>
    <rPh sb="40" eb="42">
      <t>ショリ</t>
    </rPh>
    <rPh sb="42" eb="43">
      <t>ヒ</t>
    </rPh>
    <rPh sb="44" eb="46">
      <t>ゾウカ</t>
    </rPh>
    <rPh sb="47" eb="48">
      <t>オサ</t>
    </rPh>
    <rPh sb="50" eb="52">
      <t>コウリツ</t>
    </rPh>
    <rPh sb="52" eb="53">
      <t>カ</t>
    </rPh>
    <rPh sb="54" eb="55">
      <t>ハカ</t>
    </rPh>
    <rPh sb="59" eb="61">
      <t>ヒツヨウ</t>
    </rPh>
    <rPh sb="66" eb="72">
      <t>チョウジュミョウカケイカク</t>
    </rPh>
    <rPh sb="83" eb="85">
      <t>ケイカク</t>
    </rPh>
    <rPh sb="86" eb="88">
      <t>サクテイ</t>
    </rPh>
    <rPh sb="96" eb="97">
      <t>ソ</t>
    </rPh>
    <rPh sb="99" eb="101">
      <t>カイチク</t>
    </rPh>
    <rPh sb="101" eb="103">
      <t>コウシン</t>
    </rPh>
    <rPh sb="104" eb="105">
      <t>オコナ</t>
    </rPh>
    <rPh sb="111" eb="113">
      <t>ヘイセイ</t>
    </rPh>
    <rPh sb="115" eb="117">
      <t>ネンド</t>
    </rPh>
    <rPh sb="118" eb="120">
      <t>ケイエイ</t>
    </rPh>
    <rPh sb="120" eb="122">
      <t>センリャク</t>
    </rPh>
    <rPh sb="123" eb="125">
      <t>カンイ</t>
    </rPh>
    <rPh sb="125" eb="126">
      <t>バン</t>
    </rPh>
    <rPh sb="127" eb="129">
      <t>サクセイ</t>
    </rPh>
    <rPh sb="134" eb="136">
      <t>シュウシ</t>
    </rPh>
    <rPh sb="137" eb="139">
      <t>カイゼン</t>
    </rPh>
    <rPh sb="140" eb="141">
      <t>ト</t>
    </rPh>
    <rPh sb="142" eb="143">
      <t>ク</t>
    </rPh>
    <rPh sb="148" eb="150">
      <t>ヘイセイ</t>
    </rPh>
    <rPh sb="152" eb="154">
      <t>ネンド</t>
    </rPh>
    <rPh sb="157" eb="159">
      <t>カンゼン</t>
    </rPh>
    <rPh sb="159" eb="160">
      <t>バン</t>
    </rPh>
    <rPh sb="161" eb="163">
      <t>ケイエイ</t>
    </rPh>
    <rPh sb="163" eb="165">
      <t>センリャク</t>
    </rPh>
    <rPh sb="166" eb="168">
      <t>サクテイ</t>
    </rPh>
    <rPh sb="169" eb="171">
      <t>ヨテイ</t>
    </rPh>
    <phoneticPr fontId="4"/>
  </si>
  <si>
    <t>①収益的収支率が１００％に届いておらず経営の改善が必要と考えられる。
⑤⑥当地域は、山間過疎地域であり、区間延長やポンプ設備等が多くなり、汚水処理原価を押し上げている。また、人口減少により料金収入は、伸び悩み、経費回収率が不足している。適正な使用料収入の確保と汚水処理費の削減が、今後とも課題である。
⑦⑧当地域では整備を終えているため、施設利用率、水洗化率ともに横這いであるが、今後とも過疎化の影響に注意する必要がある。</t>
    <rPh sb="1" eb="4">
      <t>シュウエキテキ</t>
    </rPh>
    <rPh sb="4" eb="6">
      <t>シュウシ</t>
    </rPh>
    <rPh sb="6" eb="7">
      <t>リツ</t>
    </rPh>
    <rPh sb="13" eb="14">
      <t>トド</t>
    </rPh>
    <rPh sb="19" eb="21">
      <t>ケイエイ</t>
    </rPh>
    <rPh sb="22" eb="24">
      <t>カイゼン</t>
    </rPh>
    <rPh sb="25" eb="27">
      <t>ヒツヨウ</t>
    </rPh>
    <rPh sb="28" eb="29">
      <t>カンガ</t>
    </rPh>
    <rPh sb="37" eb="40">
      <t>トウチイキ</t>
    </rPh>
    <rPh sb="42" eb="44">
      <t>サンカン</t>
    </rPh>
    <rPh sb="44" eb="46">
      <t>カソ</t>
    </rPh>
    <rPh sb="46" eb="48">
      <t>チイキ</t>
    </rPh>
    <rPh sb="52" eb="54">
      <t>クカン</t>
    </rPh>
    <rPh sb="54" eb="56">
      <t>エンチョウ</t>
    </rPh>
    <rPh sb="60" eb="62">
      <t>セツビ</t>
    </rPh>
    <rPh sb="62" eb="63">
      <t>トウ</t>
    </rPh>
    <rPh sb="64" eb="65">
      <t>オオ</t>
    </rPh>
    <rPh sb="69" eb="71">
      <t>オスイ</t>
    </rPh>
    <rPh sb="71" eb="73">
      <t>ショリ</t>
    </rPh>
    <rPh sb="73" eb="75">
      <t>ゲンカ</t>
    </rPh>
    <rPh sb="76" eb="77">
      <t>オ</t>
    </rPh>
    <rPh sb="78" eb="79">
      <t>ア</t>
    </rPh>
    <rPh sb="87" eb="89">
      <t>ジンコウ</t>
    </rPh>
    <rPh sb="89" eb="91">
      <t>ゲンショウ</t>
    </rPh>
    <rPh sb="94" eb="96">
      <t>リョウキン</t>
    </rPh>
    <rPh sb="96" eb="98">
      <t>シュウニュウ</t>
    </rPh>
    <rPh sb="100" eb="101">
      <t>ノ</t>
    </rPh>
    <rPh sb="102" eb="103">
      <t>ナヤ</t>
    </rPh>
    <rPh sb="105" eb="107">
      <t>ケイヒ</t>
    </rPh>
    <rPh sb="107" eb="109">
      <t>カイシュウ</t>
    </rPh>
    <rPh sb="109" eb="110">
      <t>リツ</t>
    </rPh>
    <rPh sb="111" eb="113">
      <t>フソク</t>
    </rPh>
    <rPh sb="118" eb="120">
      <t>テキセイ</t>
    </rPh>
    <rPh sb="121" eb="123">
      <t>シヨウ</t>
    </rPh>
    <rPh sb="123" eb="124">
      <t>リョウ</t>
    </rPh>
    <rPh sb="124" eb="126">
      <t>シュウニュウ</t>
    </rPh>
    <rPh sb="127" eb="129">
      <t>カクホ</t>
    </rPh>
    <rPh sb="130" eb="132">
      <t>オスイ</t>
    </rPh>
    <rPh sb="132" eb="134">
      <t>ショリ</t>
    </rPh>
    <rPh sb="134" eb="135">
      <t>ヒ</t>
    </rPh>
    <rPh sb="136" eb="138">
      <t>サクゲン</t>
    </rPh>
    <rPh sb="140" eb="142">
      <t>コンゴ</t>
    </rPh>
    <rPh sb="144" eb="146">
      <t>カダイ</t>
    </rPh>
    <rPh sb="153" eb="156">
      <t>トウチイキ</t>
    </rPh>
    <rPh sb="158" eb="160">
      <t>セイビ</t>
    </rPh>
    <rPh sb="161" eb="162">
      <t>オ</t>
    </rPh>
    <rPh sb="169" eb="171">
      <t>シセツ</t>
    </rPh>
    <rPh sb="171" eb="174">
      <t>リヨウリツ</t>
    </rPh>
    <rPh sb="175" eb="178">
      <t>スイセンカ</t>
    </rPh>
    <rPh sb="178" eb="179">
      <t>リツ</t>
    </rPh>
    <rPh sb="182" eb="184">
      <t>ヨコバ</t>
    </rPh>
    <rPh sb="190" eb="192">
      <t>コンゴ</t>
    </rPh>
    <rPh sb="194" eb="196">
      <t>カソ</t>
    </rPh>
    <rPh sb="196" eb="197">
      <t>カ</t>
    </rPh>
    <rPh sb="198" eb="200">
      <t>エイキョウ</t>
    </rPh>
    <rPh sb="201" eb="203">
      <t>チュウイ</t>
    </rPh>
    <rPh sb="205" eb="207">
      <t>ヒツヨウ</t>
    </rPh>
    <phoneticPr fontId="4"/>
  </si>
  <si>
    <t>これまでのところは、管渠の更新や老朽化対策は行っていないが、平成３０年３月３１日で供用開始から１８年経過しており、長寿命化計画、ストックマネジメント計画をもとに、老朽化対策を行っていく。</t>
    <rPh sb="10" eb="12">
      <t>カンキョ</t>
    </rPh>
    <rPh sb="13" eb="15">
      <t>コウシン</t>
    </rPh>
    <rPh sb="16" eb="19">
      <t>ロウキュウカ</t>
    </rPh>
    <rPh sb="19" eb="21">
      <t>タイサク</t>
    </rPh>
    <rPh sb="22" eb="23">
      <t>オコナ</t>
    </rPh>
    <rPh sb="30" eb="32">
      <t>ヘイセイ</t>
    </rPh>
    <rPh sb="34" eb="35">
      <t>ネン</t>
    </rPh>
    <rPh sb="36" eb="37">
      <t>ガツ</t>
    </rPh>
    <rPh sb="39" eb="40">
      <t>ニチ</t>
    </rPh>
    <rPh sb="41" eb="43">
      <t>キョウヨウ</t>
    </rPh>
    <rPh sb="43" eb="45">
      <t>カイシ</t>
    </rPh>
    <rPh sb="49" eb="50">
      <t>ネン</t>
    </rPh>
    <rPh sb="50" eb="52">
      <t>ケイカ</t>
    </rPh>
    <rPh sb="57" eb="61">
      <t>チョウジュミョウカ</t>
    </rPh>
    <rPh sb="61" eb="63">
      <t>ケイカク</t>
    </rPh>
    <rPh sb="74" eb="76">
      <t>ケイカク</t>
    </rPh>
    <rPh sb="81" eb="84">
      <t>ロウキュウカ</t>
    </rPh>
    <rPh sb="84" eb="86">
      <t>タイサク</t>
    </rPh>
    <rPh sb="87" eb="8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</si>
</sst>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FA-41E5-BB00-2F45D09542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CFFA-41E5-BB00-2F45D09542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47.75</c:v>
                </c:pt>
                <c:pt idx="1">
                  <c:v>50.94</c:v>
                </c:pt>
                <c:pt idx="2">
                  <c:v>50.94</c:v>
                </c:pt>
                <c:pt idx="3">
                  <c:v>48.38</c:v>
                </c:pt>
                <c:pt idx="4">
                  <c:v>47</c:v>
                </c:pt>
              </c:numCache>
            </c:numRef>
          </c:val>
          <c:extLst>
            <c:ext xmlns:c16="http://schemas.microsoft.com/office/drawing/2014/chart" uri="{C3380CC4-5D6E-409C-BE32-E72D297353CC}">
              <c16:uniqueId val="{00000000-116F-4B64-A540-1154EB7DFB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116F-4B64-A540-1154EB7DFB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94.5</c:v>
                </c:pt>
                <c:pt idx="1">
                  <c:v>91.03</c:v>
                </c:pt>
                <c:pt idx="2">
                  <c:v>91.93</c:v>
                </c:pt>
                <c:pt idx="3">
                  <c:v>92.33</c:v>
                </c:pt>
                <c:pt idx="4">
                  <c:v>92.55</c:v>
                </c:pt>
              </c:numCache>
            </c:numRef>
          </c:val>
          <c:extLst>
            <c:ext xmlns:c16="http://schemas.microsoft.com/office/drawing/2014/chart" uri="{C3380CC4-5D6E-409C-BE32-E72D297353CC}">
              <c16:uniqueId val="{00000000-A657-4D42-8FC3-CDB21C42E8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A657-4D42-8FC3-CDB21C42E8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59.75</c:v>
                </c:pt>
                <c:pt idx="1">
                  <c:v>60.76</c:v>
                </c:pt>
                <c:pt idx="2">
                  <c:v>80.69</c:v>
                </c:pt>
                <c:pt idx="3">
                  <c:v>84</c:v>
                </c:pt>
                <c:pt idx="4">
                  <c:v>83.54</c:v>
                </c:pt>
              </c:numCache>
            </c:numRef>
          </c:val>
          <c:extLst>
            <c:ext xmlns:c16="http://schemas.microsoft.com/office/drawing/2014/chart" uri="{C3380CC4-5D6E-409C-BE32-E72D297353CC}">
              <c16:uniqueId val="{00000000-FDAD-44B4-AF0C-5D6038AD59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D-44B4-AF0C-5D6038AD59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FF-4827-A445-1F531AF57B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FF-4827-A445-1F531AF57B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BE-4DC3-AFB3-7FD59FE27E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BE-4DC3-AFB3-7FD59FE27E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D0-4E5F-AC45-8B0EBB8EE9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D0-4E5F-AC45-8B0EBB8EE9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D-423C-99A0-343BAA12B0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D-423C-99A0-343BAA12B0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43-4A34-AA0C-9B6321803D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0043-4A34-AA0C-9B6321803D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40.92</c:v>
                </c:pt>
                <c:pt idx="1">
                  <c:v>35.659999999999997</c:v>
                </c:pt>
                <c:pt idx="2">
                  <c:v>70.8</c:v>
                </c:pt>
                <c:pt idx="3">
                  <c:v>63.21</c:v>
                </c:pt>
                <c:pt idx="4">
                  <c:v>60.98</c:v>
                </c:pt>
              </c:numCache>
            </c:numRef>
          </c:val>
          <c:extLst>
            <c:ext xmlns:c16="http://schemas.microsoft.com/office/drawing/2014/chart" uri="{C3380CC4-5D6E-409C-BE32-E72D297353CC}">
              <c16:uniqueId val="{00000000-6A2F-4371-AC7B-0EA524C788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6A2F-4371-AC7B-0EA524C788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460.61</c:v>
                </c:pt>
                <c:pt idx="1">
                  <c:v>549.54</c:v>
                </c:pt>
                <c:pt idx="2">
                  <c:v>280.3</c:v>
                </c:pt>
                <c:pt idx="3">
                  <c:v>310.33999999999997</c:v>
                </c:pt>
                <c:pt idx="4">
                  <c:v>323.58</c:v>
                </c:pt>
              </c:numCache>
            </c:numRef>
          </c:val>
          <c:extLst>
            <c:ext xmlns:c16="http://schemas.microsoft.com/office/drawing/2014/chart" uri="{C3380CC4-5D6E-409C-BE32-E72D297353CC}">
              <c16:uniqueId val="{00000000-0101-47B8-96FA-7A0E6C6869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0101-47B8-96FA-7A0E6C6869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東栄町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3292</v>
      </c>
      <c r="AM8" s="66"/>
      <c r="AN8" s="66"/>
      <c r="AO8" s="66"/>
      <c r="AP8" s="66"/>
      <c r="AQ8" s="66"/>
      <c r="AR8" s="66"/>
      <c r="AS8" s="66"/>
      <c r="AT8" s="65">
        <f>データ!T6</f>
        <v>123.38</v>
      </c>
      <c r="AU8" s="65"/>
      <c r="AV8" s="65"/>
      <c r="AW8" s="65"/>
      <c r="AX8" s="65"/>
      <c r="AY8" s="65"/>
      <c r="AZ8" s="65"/>
      <c r="BA8" s="65"/>
      <c r="BB8" s="65">
        <f>データ!U6</f>
        <v>26.68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52.05</v>
      </c>
      <c r="Q10" s="65"/>
      <c r="R10" s="65"/>
      <c r="S10" s="65"/>
      <c r="T10" s="65"/>
      <c r="U10" s="65"/>
      <c r="V10" s="65"/>
      <c r="W10" s="65">
        <f>データ!Q6</f>
        <v>76.3</v>
      </c>
      <c r="X10" s="65"/>
      <c r="Y10" s="65"/>
      <c r="Z10" s="65"/>
      <c r="AA10" s="65"/>
      <c r="AB10" s="65"/>
      <c r="AC10" s="65"/>
      <c r="AD10" s="66">
        <f>データ!R6</f>
        <v>3564</v>
      </c>
      <c r="AE10" s="66"/>
      <c r="AF10" s="66"/>
      <c r="AG10" s="66"/>
      <c r="AH10" s="66"/>
      <c r="AI10" s="66"/>
      <c r="AJ10" s="66"/>
      <c r="AK10" s="2"/>
      <c r="AL10" s="66">
        <f>データ!V6</f>
        <v>1691</v>
      </c>
      <c r="AM10" s="66"/>
      <c r="AN10" s="66"/>
      <c r="AO10" s="66"/>
      <c r="AP10" s="66"/>
      <c r="AQ10" s="66"/>
      <c r="AR10" s="66"/>
      <c r="AS10" s="66"/>
      <c r="AT10" s="65">
        <f>データ!W6</f>
        <v>0.98</v>
      </c>
      <c r="AU10" s="65"/>
      <c r="AV10" s="65"/>
      <c r="AW10" s="65"/>
      <c r="AX10" s="65"/>
      <c r="AY10" s="65"/>
      <c r="AZ10" s="65"/>
      <c r="BA10" s="65"/>
      <c r="BB10" s="65">
        <f>データ!X6</f>
        <v>1725.51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57</v>
      </c>
      <c r="O86" s="25" t="str">
        <f>データ!EO6</f>
        <v>【0.10】</v>
      </c>
    </row>
  </sheetData>
  <sheetProtection algorithmName="SHA-512" hashValue="LOmRVmpSNoT1VX/BTMTwcssU/1l5Bos0I9+8Ab/ZJvXJEoFGPSV/h7E9xIRJR292rBtOP3t0hFACHYyO9xXooA==" saltValue="CbDbXe46PxYsxb9CegzT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235628</v>
      </c>
      <c r="D6" s="32">
        <f t="shared" si="3"/>
        <v>47</v>
      </c>
      <c r="E6" s="32">
        <f t="shared" si="3"/>
        <v>17</v>
      </c>
      <c r="F6" s="32">
        <f t="shared" si="3"/>
        <v>4</v>
      </c>
      <c r="G6" s="32">
        <f t="shared" si="3"/>
        <v>0</v>
      </c>
      <c r="H6" s="32" t="str">
        <f t="shared" si="3"/>
        <v>愛知県　東栄町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52.05</v>
      </c>
      <c r="Q6" s="33">
        <f t="shared" si="3"/>
        <v>76.3</v>
      </c>
      <c r="R6" s="33">
        <f t="shared" si="3"/>
        <v>3564</v>
      </c>
      <c r="S6" s="33">
        <f t="shared" si="3"/>
        <v>3292</v>
      </c>
      <c r="T6" s="33">
        <f t="shared" si="3"/>
        <v>123.38</v>
      </c>
      <c r="U6" s="33">
        <f t="shared" si="3"/>
        <v>26.68</v>
      </c>
      <c r="V6" s="33">
        <f t="shared" si="3"/>
        <v>1691</v>
      </c>
      <c r="W6" s="33">
        <f t="shared" si="3"/>
        <v>0.98</v>
      </c>
      <c r="X6" s="33">
        <f t="shared" si="3"/>
        <v>1725.51</v>
      </c>
      <c r="Y6" s="34">
        <f>IF(Y7="",NA(),Y7)</f>
        <v>59.75</v>
      </c>
      <c r="Z6" s="34">
        <f t="shared" ref="Z6:AH6" si="4">IF(Z7="",NA(),Z7)</f>
        <v>60.76</v>
      </c>
      <c r="AA6" s="34">
        <f t="shared" si="4"/>
        <v>80.69</v>
      </c>
      <c r="AB6" s="34">
        <f t="shared" si="4"/>
        <v>84</v>
      </c>
      <c r="AC6" s="34">
        <f t="shared" si="4"/>
        <v>83.54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40.92</v>
      </c>
      <c r="BR6" s="34">
        <f t="shared" ref="BR6:BZ6" si="8">IF(BR7="",NA(),BR7)</f>
        <v>35.659999999999997</v>
      </c>
      <c r="BS6" s="34">
        <f t="shared" si="8"/>
        <v>70.8</v>
      </c>
      <c r="BT6" s="34">
        <f t="shared" si="8"/>
        <v>63.21</v>
      </c>
      <c r="BU6" s="34">
        <f t="shared" si="8"/>
        <v>60.98</v>
      </c>
      <c r="BV6" s="34">
        <f t="shared" si="8"/>
        <v>53.01</v>
      </c>
      <c r="BW6" s="34">
        <f t="shared" si="8"/>
        <v>66.56</v>
      </c>
      <c r="BX6" s="34">
        <f t="shared" si="8"/>
        <v>66.22</v>
      </c>
      <c r="BY6" s="34">
        <f t="shared" si="8"/>
        <v>69.87</v>
      </c>
      <c r="BZ6" s="34">
        <f t="shared" si="8"/>
        <v>74.3</v>
      </c>
      <c r="CA6" s="33" t="str">
        <f>IF(CA7="","",IF(CA7="-","【-】","【"&amp;SUBSTITUTE(TEXT(CA7,"#,##0.00"),"-","△")&amp;"】"))</f>
        <v>【75.58】</v>
      </c>
      <c r="CB6" s="34">
        <f>IF(CB7="",NA(),CB7)</f>
        <v>460.61</v>
      </c>
      <c r="CC6" s="34">
        <f t="shared" ref="CC6:CK6" si="9">IF(CC7="",NA(),CC7)</f>
        <v>549.54</v>
      </c>
      <c r="CD6" s="34">
        <f t="shared" si="9"/>
        <v>280.3</v>
      </c>
      <c r="CE6" s="34">
        <f t="shared" si="9"/>
        <v>310.33999999999997</v>
      </c>
      <c r="CF6" s="34">
        <f t="shared" si="9"/>
        <v>323.58</v>
      </c>
      <c r="CG6" s="34">
        <f t="shared" si="9"/>
        <v>299.39</v>
      </c>
      <c r="CH6" s="34">
        <f t="shared" si="9"/>
        <v>244.29</v>
      </c>
      <c r="CI6" s="34">
        <f t="shared" si="9"/>
        <v>246.72</v>
      </c>
      <c r="CJ6" s="34">
        <f t="shared" si="9"/>
        <v>234.96</v>
      </c>
      <c r="CK6" s="34">
        <f t="shared" si="9"/>
        <v>221.81</v>
      </c>
      <c r="CL6" s="33" t="str">
        <f>IF(CL7="","",IF(CL7="-","【-】","【"&amp;SUBSTITUTE(TEXT(CL7,"#,##0.00"),"-","△")&amp;"】"))</f>
        <v>【215.23】</v>
      </c>
      <c r="CM6" s="34">
        <f>IF(CM7="",NA(),CM7)</f>
        <v>47.75</v>
      </c>
      <c r="CN6" s="34">
        <f t="shared" ref="CN6:CV6" si="10">IF(CN7="",NA(),CN7)</f>
        <v>50.94</v>
      </c>
      <c r="CO6" s="34">
        <f t="shared" si="10"/>
        <v>50.94</v>
      </c>
      <c r="CP6" s="34">
        <f t="shared" si="10"/>
        <v>48.38</v>
      </c>
      <c r="CQ6" s="34">
        <f t="shared" si="10"/>
        <v>47</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94.5</v>
      </c>
      <c r="CY6" s="34">
        <f t="shared" ref="CY6:DG6" si="11">IF(CY7="",NA(),CY7)</f>
        <v>91.03</v>
      </c>
      <c r="CZ6" s="34">
        <f t="shared" si="11"/>
        <v>91.93</v>
      </c>
      <c r="DA6" s="34">
        <f t="shared" si="11"/>
        <v>92.33</v>
      </c>
      <c r="DB6" s="34">
        <f t="shared" si="11"/>
        <v>92.55</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235628</v>
      </c>
      <c r="D7" s="36">
        <v>47</v>
      </c>
      <c r="E7" s="36">
        <v>17</v>
      </c>
      <c r="F7" s="36">
        <v>4</v>
      </c>
      <c r="G7" s="36">
        <v>0</v>
      </c>
      <c r="H7" s="36" t="s">
        <v>110</v>
      </c>
      <c r="I7" s="36" t="s">
        <v>111</v>
      </c>
      <c r="J7" s="36" t="s">
        <v>112</v>
      </c>
      <c r="K7" s="36" t="s">
        <v>113</v>
      </c>
      <c r="L7" s="36" t="s">
        <v>114</v>
      </c>
      <c r="M7" s="36" t="s">
        <v>115</v>
      </c>
      <c r="N7" s="37" t="s">
        <v>116</v>
      </c>
      <c r="O7" s="37" t="s">
        <v>117</v>
      </c>
      <c r="P7" s="37">
        <v>52.05</v>
      </c>
      <c r="Q7" s="37">
        <v>76.3</v>
      </c>
      <c r="R7" s="37">
        <v>3564</v>
      </c>
      <c r="S7" s="37">
        <v>3292</v>
      </c>
      <c r="T7" s="37">
        <v>123.38</v>
      </c>
      <c r="U7" s="37">
        <v>26.68</v>
      </c>
      <c r="V7" s="37">
        <v>1691</v>
      </c>
      <c r="W7" s="37">
        <v>0.98</v>
      </c>
      <c r="X7" s="37">
        <v>1725.51</v>
      </c>
      <c r="Y7" s="37">
        <v>59.75</v>
      </c>
      <c r="Z7" s="37">
        <v>60.76</v>
      </c>
      <c r="AA7" s="37">
        <v>80.69</v>
      </c>
      <c r="AB7" s="37">
        <v>84</v>
      </c>
      <c r="AC7" s="37">
        <v>83.54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1436</v>
      </c>
      <c r="BM7" s="37">
        <v>1434.89</v>
      </c>
      <c r="BN7" s="37">
        <v>1298.9100000000001</v>
      </c>
      <c r="BO7" s="37">
        <v>1243.71</v>
      </c>
      <c r="BP7" s="37">
        <v>1225.44</v>
      </c>
      <c r="BQ7" s="37">
        <v>40.92</v>
      </c>
      <c r="BR7" s="37">
        <v>35.659999999999997</v>
      </c>
      <c r="BS7" s="37">
        <v>70.8</v>
      </c>
      <c r="BT7" s="37">
        <v>63.21</v>
      </c>
      <c r="BU7" s="37">
        <v>60.98</v>
      </c>
      <c r="BV7" s="37">
        <v>53.01</v>
      </c>
      <c r="BW7" s="37">
        <v>66.56</v>
      </c>
      <c r="BX7" s="37">
        <v>66.22</v>
      </c>
      <c r="BY7" s="37">
        <v>69.87</v>
      </c>
      <c r="BZ7" s="37">
        <v>74.3</v>
      </c>
      <c r="CA7" s="37">
        <v>75.58</v>
      </c>
      <c r="CB7" s="37">
        <v>460.61</v>
      </c>
      <c r="CC7" s="37">
        <v>549.54</v>
      </c>
      <c r="CD7" s="37">
        <v>280.3</v>
      </c>
      <c r="CE7" s="37">
        <v>310.33999999999997</v>
      </c>
      <c r="CF7" s="37">
        <v>323.58</v>
      </c>
      <c r="CG7" s="37">
        <v>299.39</v>
      </c>
      <c r="CH7" s="37">
        <v>244.29</v>
      </c>
      <c r="CI7" s="37">
        <v>246.72</v>
      </c>
      <c r="CJ7" s="37">
        <v>234.96</v>
      </c>
      <c r="CK7" s="37">
        <v>221.81</v>
      </c>
      <c r="CL7" s="37">
        <v>215.23</v>
      </c>
      <c r="CM7" s="37">
        <v>47.75</v>
      </c>
      <c r="CN7" s="37">
        <v>50.94</v>
      </c>
      <c r="CO7" s="37">
        <v>50.94</v>
      </c>
      <c r="CP7" s="37">
        <v>48.38</v>
      </c>
      <c r="CQ7" s="37">
        <v>47</v>
      </c>
      <c r="CR7" s="37">
        <v>36.200000000000003</v>
      </c>
      <c r="CS7" s="37">
        <v>43.58</v>
      </c>
      <c r="CT7" s="37">
        <v>41.35</v>
      </c>
      <c r="CU7" s="37">
        <v>42.9</v>
      </c>
      <c r="CV7" s="37">
        <v>43.36</v>
      </c>
      <c r="CW7" s="37">
        <v>42.66</v>
      </c>
      <c r="CX7" s="37">
        <v>94.5</v>
      </c>
      <c r="CY7" s="37">
        <v>91.03</v>
      </c>
      <c r="CZ7" s="37">
        <v>91.93</v>
      </c>
      <c r="DA7" s="37">
        <v>92.33</v>
      </c>
      <c r="DB7" s="37">
        <v>92.55</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2019-02-15T11:03:49Z</cp:lastPrinted>
  <dcterms:created xsi:type="dcterms:W3CDTF">2018-12-03T09:15:12Z</dcterms:created>
  <dcterms:modified xsi:type="dcterms:W3CDTF">2019-02-15T11:03:52Z</dcterms:modified>
  <cp:category/>
</cp:coreProperties>
</file>