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W10" i="4" s="1"/>
  <c r="P6" i="5"/>
  <c r="P10" i="4" s="1"/>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K86" i="4"/>
  <c r="I86" i="4"/>
  <c r="G86" i="4"/>
  <c r="E86" i="4"/>
  <c r="AT10" i="4"/>
  <c r="AD10" i="4"/>
  <c r="I10" i="4"/>
  <c r="BB8" i="4"/>
  <c r="AL8" i="4"/>
  <c r="W8" i="4"/>
  <c r="P8" i="4"/>
  <c r="I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<sst xmlns="http://schemas.openxmlformats.org/spreadsheetml/2006/main" count="235" uniqueCount="123">
  <si>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</si>
  <si>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</si>
  <si>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</si>
  <si>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</si>
  <si>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</si>
  <si>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</si>
  <si>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</si>
  <si>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</si>
  <si>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</si>
  <si>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</si>
  <si>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</si>
  <si>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</si>
  <si>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</si>
  <si>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</si>
  <si>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</si>
  <si>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</si>
  <si>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</si>
  <si>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</si>
  <si>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</si>
  <si>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</si>
  <si>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</si>
  <si>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</si>
  <si>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</si>
  <si>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</si>
  <si>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</si>
  <si>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</si>
  <si>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</si>
  <si>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</si>
  <si>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</si>
  <si>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</si>
  <si>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</si>
  <si>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</si>
  <si>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</si>
  <si>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</si>
  <si>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</si>
  <si>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</si>
  <si>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</si>
  <si>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</si>
  <si>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</si>
  <si>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</si>
  <si>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</si>
  <si>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</si>
  <si>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</si>
  <si>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</si>
  <si>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</si>
  <si>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</si>
  <si>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</si>
  <si>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</si>
  <si>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</si>
  <si>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</si>
  <si>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</si>
  <si>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</si>
  <si>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</si>
  <si>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</si>
  <si>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</si>
  <si>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</si>
  <si>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</si>
  <si>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</si>
  <si>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</si>
  <si>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</si>
  <si>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</si>
  <si>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</si>
  <si>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</si>
  <si>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</si>
  <si>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</si>
  <si>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</si>
  <si>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</si>
  <si>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</si>
  <si>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</si>
  <si>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</si>
  <si>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</si>
  <si>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</si>
  <si>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</si>
  <si>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</si>
  <si>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</si>
  <si>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</si>
  <si>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</si>
  <si>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</si>
  <si>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</si>
  <si>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</si>
  <si>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</si>
  <si>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</si>
  <si>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</si>
  <si>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</si>
  <si>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</si>
  <si>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</si>
  <si>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</si>
  <si>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</si>
  <si>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</si>
  <si>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</si>
  <si>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</si>
  <si>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</si>
  <si>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</si>
  <si>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</si>
  <si>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</si>
  <si>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</si>
  <si>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</si>
  <si>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</si>
  <si>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</si>
  <si>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</si>
  <si>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</si>
  <si>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</si>
  <si>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</si>
  <si>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</si>
  <si>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</si>
  <si>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</si>
  <si>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</si>
  <si>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</si>
  <si>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豊橋市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</si>
  <si>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</si>
  <si>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</si>
  <si>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</si>
  <si>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</si>
  <si>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</si>
  <si>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</si>
  <si>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</si>
  <si>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</si>
  <si>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</si>
  <si>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</si>
  <si>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</si>
  <si>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本市の下水道事業は処理場を有する全国4番目の都市として、昭和10年に野田処理場が運転を開始した歴史を有し、①有形固定資産減価償却率や②管渠老朽化率がともに類似団体平均値と比べ高く、老朽化した資産・管渠を多く保有している。耐震診断に基づく施設の耐震化や老朽化した施設の計画的な更新と適切な維持管理による長寿命化を図ることが重要な課題となっているが、今後も管渠施設の修繕・改良・更新を計画的に推進すべく努める。
・③管渠改善率は昨年度より大幅に上昇し0.23％であり、類似団体区分の平均値と比べ高い水準となった。これは管渠施設の計画的な修繕・改良・更新により、１年間の修繕・改良・更新管渠延長が増加したためである。今後も計画に基づき、維持修繕・改築更新を継続して行っていく予定である。
</t>
    <rPh sb="215" eb="216">
      <t>ド</t>
    </rPh>
    <rPh sb="218" eb="220">
      <t>オオハバ</t>
    </rPh>
    <rPh sb="221" eb="223">
      <t>ジョウショウ</t>
    </rPh>
    <rPh sb="246" eb="247">
      <t>タカ</t>
    </rPh>
    <rPh sb="306" eb="308">
      <t>コンゴ</t>
    </rPh>
    <rPh sb="309" eb="311">
      <t>ケイカク</t>
    </rPh>
    <rPh sb="312" eb="313">
      <t>モト</t>
    </rPh>
    <rPh sb="316" eb="318">
      <t>イジ</t>
    </rPh>
    <rPh sb="318" eb="320">
      <t>シュウゼン</t>
    </rPh>
    <rPh sb="321" eb="323">
      <t>カイチク</t>
    </rPh>
    <rPh sb="323" eb="325">
      <t>コウシン</t>
    </rPh>
    <rPh sb="326" eb="328">
      <t>ケイゾク</t>
    </rPh>
    <rPh sb="330" eb="331">
      <t>オコナ</t>
    </rPh>
    <rPh sb="335" eb="337">
      <t>ヨテイ</t>
    </rPh>
    <phoneticPr fontId="4"/>
  </si>
  <si>
    <t>・平成28年度の①経常収支比率は、100％を超え黒字経営であった。水道使用水量の増加等から下水道使用料は増加したものの雨水処理負担金や一般会計補助金等の減少により経常収益が減少した一方で、動力費や支払利息等の減により経常費用が大きく減少したことにより①経常収支比率が上昇した。全国及び類似団体区分の平均値と比べ①経常収支比率はやや低い水準にとどまっているが、累積欠損金が生じることがないよう安定した経営を引き続き維持していく。
・③流動比率は、平成27年度と比べ8.3％上昇し、全国及び類似団体区分の平均値と比べても高い水準であるが、更に支払能力を高めるべく経営改善を図る。
・豊橋市上下水道ビジョンに基づき、計画的に企業債の借入、償還を行っていることにより④企業債残高対事業規模比率は全国及び類似団体区分の平均値と比べても低いことから適切な投資規模といえるが、今後も適切な水準を維持していく必要がある。
・動力費や支払利息等の経常費用が減少した一方で、水道使用量の増加等により下水道使用料が増加したことで汚水処理費が下がったため⑤経費回収率が上昇した。汚水処理費が下がったことに加え、水道使用量の増加等により有収水量が増加したため⑥汚水処理原価も全国及び類似団体区分の平均値より低い水準であった。⑦施設利用率は全国及び類似団体区分の平均値を下回っているが、今後も経費について不断の節減に努め、また⑧水洗化率についても更なる向上に努める。</t>
    <rPh sb="90" eb="92">
      <t>イッポウ</t>
    </rPh>
    <rPh sb="113" eb="114">
      <t>オオ</t>
    </rPh>
    <rPh sb="126" eb="128">
      <t>ケイジョウ</t>
    </rPh>
    <rPh sb="128" eb="130">
      <t>シュウシ</t>
    </rPh>
    <rPh sb="130" eb="132">
      <t>ヒリツ</t>
    </rPh>
    <rPh sb="133" eb="135">
      <t>ジョウショウ</t>
    </rPh>
    <rPh sb="289" eb="292">
      <t>トヨハシシ</t>
    </rPh>
    <rPh sb="309" eb="311">
      <t>キギョウ</t>
    </rPh>
    <rPh sb="311" eb="312">
      <t>サイ</t>
    </rPh>
    <rPh sb="319" eb="320">
      <t>オコナ</t>
    </rPh>
    <rPh sb="423" eb="425">
      <t>イッポウ</t>
    </rPh>
    <rPh sb="427" eb="429">
      <t>スイドウ</t>
    </rPh>
    <rPh sb="429" eb="432">
      <t>シヨウリョウ</t>
    </rPh>
    <rPh sb="433" eb="435">
      <t>ゾウカ</t>
    </rPh>
    <rPh sb="435" eb="436">
      <t>ナド</t>
    </rPh>
    <rPh sb="446" eb="448">
      <t>ゾウカ</t>
    </rPh>
    <rPh sb="483" eb="484">
      <t>サ</t>
    </rPh>
    <rPh sb="490" eb="491">
      <t>クワ</t>
    </rPh>
    <rPh sb="542" eb="544">
      <t>スイジュン</t>
    </rPh>
    <phoneticPr fontId="4"/>
  </si>
  <si>
    <t>・経営の健全性・効率性については、平成28年度決算は平成27年度に引き続き経常黒字となったが、今後も人口減少、節水機器の普及等により、厳しい経営環境が続くことが予想される。老朽化した施設の長寿命化や更新投資も必要なことから、国庫補助金等の獲得、水洗化率の向上等による収入の確保に努めるとともに、事業運営の効率化等による総コストの縮減を図り、更なる経営安定化と、事業の着実な推進を目指す。
・老朽化の状況については、今後管渠の経過年数が増えていくことを踏まえて、長寿命化や更新投資を計画的に実施していく必要がある。
・経営戦略については、平成32年度に策定予定である。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</si>
</sst>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0.03</c:v>
                </c:pt>
                <c:pt idx="1">
                  <c:v>0.03</c:v>
                </c:pt>
                <c:pt idx="2">
                  <c:v>0.06</c:v>
                </c:pt>
                <c:pt idx="3">
                  <c:v>0.06</c:v>
                </c:pt>
                <c:pt idx="4">
                  <c:v>0.23</c:v>
                </c:pt>
              </c:numCache>
            </c:numRef>
          </c:val>
          <c:extLst>
            <c:ext xmlns:c16="http://schemas.microsoft.com/office/drawing/2014/chart" uri="{C3380CC4-5D6E-409C-BE32-E72D297353CC}">
              <c16:uniqueId val="{00000000-308F-4D76-8217-EF5BC005EECF}"/>
            </c:ext>
          </c:extLst>
        </c:ser>
        <c:dLbls>
          <c:showLegendKey val="0"/>
          <c:showVal val="0"/>
          <c:showCatName val="0"/>
          <c:showSerName val="0"/>
          <c:showPercent val="0"/>
          <c:showBubbleSize val="0"/>
        </c:dLbls>
        <c:gapWidth val="150"/>
        <c:axId val="577114760"/>
        <c:axId val="57711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extLst>
            <c:ext xmlns:c16="http://schemas.microsoft.com/office/drawing/2014/chart" uri="{C3380CC4-5D6E-409C-BE32-E72D297353CC}">
              <c16:uniqueId val="{00000001-308F-4D76-8217-EF5BC005EECF}"/>
            </c:ext>
          </c:extLst>
        </c:ser>
        <c:dLbls>
          <c:showLegendKey val="0"/>
          <c:showVal val="0"/>
          <c:showCatName val="0"/>
          <c:showSerName val="0"/>
          <c:showPercent val="0"/>
          <c:showBubbleSize val="0"/>
        </c:dLbls>
        <c:marker val="1"/>
        <c:smooth val="0"/>
        <c:axId val="577114760"/>
        <c:axId val="577116720"/>
      </c:lineChart>
      <c:dateAx>
        <c:axId val="577114760"/>
        <c:scaling>
          <c:orientation val="minMax"/>
        </c:scaling>
        <c:delete val="1"/>
        <c:axPos val="b"/>
        <c:numFmt formatCode="ge" sourceLinked="1"/>
        <c:majorTickMark val="none"/>
        <c:minorTickMark val="none"/>
        <c:tickLblPos val="none"/>
        <c:crossAx val="577116720"/>
        <c:crosses val="autoZero"/>
        <c:auto val="1"/>
        <c:lblOffset val="100"/>
        <c:baseTimeUnit val="years"/>
      </c:dateAx>
      <c:valAx>
        <c:axId val="57711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11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52.2</c:v>
                </c:pt>
                <c:pt idx="1">
                  <c:v>51.63</c:v>
                </c:pt>
                <c:pt idx="2">
                  <c:v>52.93</c:v>
                </c:pt>
                <c:pt idx="3">
                  <c:v>54.38</c:v>
                </c:pt>
                <c:pt idx="4">
                  <c:v>52.38</c:v>
                </c:pt>
              </c:numCache>
            </c:numRef>
          </c:val>
          <c:extLst>
            <c:ext xmlns:c16="http://schemas.microsoft.com/office/drawing/2014/chart" uri="{C3380CC4-5D6E-409C-BE32-E72D297353CC}">
              <c16:uniqueId val="{00000000-0146-4505-88A0-278F7C043A97}"/>
            </c:ext>
          </c:extLst>
        </c:ser>
        <c:dLbls>
          <c:showLegendKey val="0"/>
          <c:showVal val="0"/>
          <c:showCatName val="0"/>
          <c:showSerName val="0"/>
          <c:showPercent val="0"/>
          <c:showBubbleSize val="0"/>
        </c:dLbls>
        <c:gapWidth val="150"/>
        <c:axId val="700672504"/>
        <c:axId val="70067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extLst>
            <c:ext xmlns:c16="http://schemas.microsoft.com/office/drawing/2014/chart" uri="{C3380CC4-5D6E-409C-BE32-E72D297353CC}">
              <c16:uniqueId val="{00000001-0146-4505-88A0-278F7C043A97}"/>
            </c:ext>
          </c:extLst>
        </c:ser>
        <c:dLbls>
          <c:showLegendKey val="0"/>
          <c:showVal val="0"/>
          <c:showCatName val="0"/>
          <c:showSerName val="0"/>
          <c:showPercent val="0"/>
          <c:showBubbleSize val="0"/>
        </c:dLbls>
        <c:marker val="1"/>
        <c:smooth val="0"/>
        <c:axId val="700672504"/>
        <c:axId val="700673680"/>
      </c:lineChart>
      <c:dateAx>
        <c:axId val="700672504"/>
        <c:scaling>
          <c:orientation val="minMax"/>
        </c:scaling>
        <c:delete val="1"/>
        <c:axPos val="b"/>
        <c:numFmt formatCode="ge" sourceLinked="1"/>
        <c:majorTickMark val="none"/>
        <c:minorTickMark val="none"/>
        <c:tickLblPos val="none"/>
        <c:crossAx val="700673680"/>
        <c:crosses val="autoZero"/>
        <c:auto val="1"/>
        <c:lblOffset val="100"/>
        <c:baseTimeUnit val="years"/>
      </c:dateAx>
      <c:valAx>
        <c:axId val="70067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67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96.2</c:v>
                </c:pt>
                <c:pt idx="1">
                  <c:v>96.45</c:v>
                </c:pt>
                <c:pt idx="2">
                  <c:v>96.66</c:v>
                </c:pt>
                <c:pt idx="3">
                  <c:v>96.59</c:v>
                </c:pt>
                <c:pt idx="4">
                  <c:v>96.83</c:v>
                </c:pt>
              </c:numCache>
            </c:numRef>
          </c:val>
          <c:extLst>
            <c:ext xmlns:c16="http://schemas.microsoft.com/office/drawing/2014/chart" uri="{C3380CC4-5D6E-409C-BE32-E72D297353CC}">
              <c16:uniqueId val="{00000000-E1A9-401F-9BAC-BA1B3AD8C4A7}"/>
            </c:ext>
          </c:extLst>
        </c:ser>
        <c:dLbls>
          <c:showLegendKey val="0"/>
          <c:showVal val="0"/>
          <c:showCatName val="0"/>
          <c:showSerName val="0"/>
          <c:showPercent val="0"/>
          <c:showBubbleSize val="0"/>
        </c:dLbls>
        <c:gapWidth val="150"/>
        <c:axId val="700674464"/>
        <c:axId val="70067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extLst>
            <c:ext xmlns:c16="http://schemas.microsoft.com/office/drawing/2014/chart" uri="{C3380CC4-5D6E-409C-BE32-E72D297353CC}">
              <c16:uniqueId val="{00000001-E1A9-401F-9BAC-BA1B3AD8C4A7}"/>
            </c:ext>
          </c:extLst>
        </c:ser>
        <c:dLbls>
          <c:showLegendKey val="0"/>
          <c:showVal val="0"/>
          <c:showCatName val="0"/>
          <c:showSerName val="0"/>
          <c:showPercent val="0"/>
          <c:showBubbleSize val="0"/>
        </c:dLbls>
        <c:marker val="1"/>
        <c:smooth val="0"/>
        <c:axId val="700674464"/>
        <c:axId val="700670936"/>
      </c:lineChart>
      <c:dateAx>
        <c:axId val="700674464"/>
        <c:scaling>
          <c:orientation val="minMax"/>
        </c:scaling>
        <c:delete val="1"/>
        <c:axPos val="b"/>
        <c:numFmt formatCode="ge" sourceLinked="1"/>
        <c:majorTickMark val="none"/>
        <c:minorTickMark val="none"/>
        <c:tickLblPos val="none"/>
        <c:crossAx val="700670936"/>
        <c:crosses val="autoZero"/>
        <c:auto val="1"/>
        <c:lblOffset val="100"/>
        <c:baseTimeUnit val="years"/>
      </c:dateAx>
      <c:valAx>
        <c:axId val="70067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6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100.03</c:v>
                </c:pt>
                <c:pt idx="1">
                  <c:v>99.31</c:v>
                </c:pt>
                <c:pt idx="2">
                  <c:v>100.94</c:v>
                </c:pt>
                <c:pt idx="3">
                  <c:v>100.78</c:v>
                </c:pt>
                <c:pt idx="4">
                  <c:v>102.28</c:v>
                </c:pt>
              </c:numCache>
            </c:numRef>
          </c:val>
          <c:extLst>
            <c:ext xmlns:c16="http://schemas.microsoft.com/office/drawing/2014/chart" uri="{C3380CC4-5D6E-409C-BE32-E72D297353CC}">
              <c16:uniqueId val="{00000000-6612-4A96-A766-18FB28B0A200}"/>
            </c:ext>
          </c:extLst>
        </c:ser>
        <c:dLbls>
          <c:showLegendKey val="0"/>
          <c:showVal val="0"/>
          <c:showCatName val="0"/>
          <c:showSerName val="0"/>
          <c:showPercent val="0"/>
          <c:showBubbleSize val="0"/>
        </c:dLbls>
        <c:gapWidth val="150"/>
        <c:axId val="700257472"/>
        <c:axId val="70025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extLst>
            <c:ext xmlns:c16="http://schemas.microsoft.com/office/drawing/2014/chart" uri="{C3380CC4-5D6E-409C-BE32-E72D297353CC}">
              <c16:uniqueId val="{00000001-6612-4A96-A766-18FB28B0A200}"/>
            </c:ext>
          </c:extLst>
        </c:ser>
        <c:dLbls>
          <c:showLegendKey val="0"/>
          <c:showVal val="0"/>
          <c:showCatName val="0"/>
          <c:showSerName val="0"/>
          <c:showPercent val="0"/>
          <c:showBubbleSize val="0"/>
        </c:dLbls>
        <c:marker val="1"/>
        <c:smooth val="0"/>
        <c:axId val="700257472"/>
        <c:axId val="700257864"/>
      </c:lineChart>
      <c:dateAx>
        <c:axId val="700257472"/>
        <c:scaling>
          <c:orientation val="minMax"/>
        </c:scaling>
        <c:delete val="1"/>
        <c:axPos val="b"/>
        <c:numFmt formatCode="ge" sourceLinked="1"/>
        <c:majorTickMark val="none"/>
        <c:minorTickMark val="none"/>
        <c:tickLblPos val="none"/>
        <c:crossAx val="700257864"/>
        <c:crosses val="autoZero"/>
        <c:auto val="1"/>
        <c:lblOffset val="100"/>
        <c:baseTimeUnit val="years"/>
      </c:dateAx>
      <c:valAx>
        <c:axId val="70025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2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26.16</c:v>
                </c:pt>
                <c:pt idx="1">
                  <c:v>27.22</c:v>
                </c:pt>
                <c:pt idx="2">
                  <c:v>44.58</c:v>
                </c:pt>
                <c:pt idx="3">
                  <c:v>46.14</c:v>
                </c:pt>
                <c:pt idx="4">
                  <c:v>47.87</c:v>
                </c:pt>
              </c:numCache>
            </c:numRef>
          </c:val>
          <c:extLst>
            <c:ext xmlns:c16="http://schemas.microsoft.com/office/drawing/2014/chart" uri="{C3380CC4-5D6E-409C-BE32-E72D297353CC}">
              <c16:uniqueId val="{00000000-4004-48F2-91B1-2A90ED171CF9}"/>
            </c:ext>
          </c:extLst>
        </c:ser>
        <c:dLbls>
          <c:showLegendKey val="0"/>
          <c:showVal val="0"/>
          <c:showCatName val="0"/>
          <c:showSerName val="0"/>
          <c:showPercent val="0"/>
          <c:showBubbleSize val="0"/>
        </c:dLbls>
        <c:gapWidth val="150"/>
        <c:axId val="700254728"/>
        <c:axId val="70025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extLst>
            <c:ext xmlns:c16="http://schemas.microsoft.com/office/drawing/2014/chart" uri="{C3380CC4-5D6E-409C-BE32-E72D297353CC}">
              <c16:uniqueId val="{00000001-4004-48F2-91B1-2A90ED171CF9}"/>
            </c:ext>
          </c:extLst>
        </c:ser>
        <c:dLbls>
          <c:showLegendKey val="0"/>
          <c:showVal val="0"/>
          <c:showCatName val="0"/>
          <c:showSerName val="0"/>
          <c:showPercent val="0"/>
          <c:showBubbleSize val="0"/>
        </c:dLbls>
        <c:marker val="1"/>
        <c:smooth val="0"/>
        <c:axId val="700254728"/>
        <c:axId val="700255512"/>
      </c:lineChart>
      <c:dateAx>
        <c:axId val="700254728"/>
        <c:scaling>
          <c:orientation val="minMax"/>
        </c:scaling>
        <c:delete val="1"/>
        <c:axPos val="b"/>
        <c:numFmt formatCode="ge" sourceLinked="1"/>
        <c:majorTickMark val="none"/>
        <c:minorTickMark val="none"/>
        <c:tickLblPos val="none"/>
        <c:crossAx val="700255512"/>
        <c:crosses val="autoZero"/>
        <c:auto val="1"/>
        <c:lblOffset val="100"/>
        <c:baseTimeUnit val="years"/>
      </c:dateAx>
      <c:valAx>
        <c:axId val="70025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25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10.06</c:v>
                </c:pt>
                <c:pt idx="1">
                  <c:v>10.01</c:v>
                </c:pt>
                <c:pt idx="2">
                  <c:v>10.28</c:v>
                </c:pt>
                <c:pt idx="3">
                  <c:v>11.08</c:v>
                </c:pt>
                <c:pt idx="4">
                  <c:v>12.12</c:v>
                </c:pt>
              </c:numCache>
            </c:numRef>
          </c:val>
          <c:extLst>
            <c:ext xmlns:c16="http://schemas.microsoft.com/office/drawing/2014/chart" uri="{C3380CC4-5D6E-409C-BE32-E72D297353CC}">
              <c16:uniqueId val="{00000000-07A1-4998-BD27-07661C5D77B3}"/>
            </c:ext>
          </c:extLst>
        </c:ser>
        <c:dLbls>
          <c:showLegendKey val="0"/>
          <c:showVal val="0"/>
          <c:showCatName val="0"/>
          <c:showSerName val="0"/>
          <c:showPercent val="0"/>
          <c:showBubbleSize val="0"/>
        </c:dLbls>
        <c:gapWidth val="150"/>
        <c:axId val="700257080"/>
        <c:axId val="70025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extLst>
            <c:ext xmlns:c16="http://schemas.microsoft.com/office/drawing/2014/chart" uri="{C3380CC4-5D6E-409C-BE32-E72D297353CC}">
              <c16:uniqueId val="{00000001-07A1-4998-BD27-07661C5D77B3}"/>
            </c:ext>
          </c:extLst>
        </c:ser>
        <c:dLbls>
          <c:showLegendKey val="0"/>
          <c:showVal val="0"/>
          <c:showCatName val="0"/>
          <c:showSerName val="0"/>
          <c:showPercent val="0"/>
          <c:showBubbleSize val="0"/>
        </c:dLbls>
        <c:marker val="1"/>
        <c:smooth val="0"/>
        <c:axId val="700257080"/>
        <c:axId val="700255120"/>
      </c:lineChart>
      <c:dateAx>
        <c:axId val="700257080"/>
        <c:scaling>
          <c:orientation val="minMax"/>
        </c:scaling>
        <c:delete val="1"/>
        <c:axPos val="b"/>
        <c:numFmt formatCode="ge" sourceLinked="1"/>
        <c:majorTickMark val="none"/>
        <c:minorTickMark val="none"/>
        <c:tickLblPos val="none"/>
        <c:crossAx val="700255120"/>
        <c:crosses val="autoZero"/>
        <c:auto val="1"/>
        <c:lblOffset val="100"/>
        <c:baseTimeUnit val="years"/>
      </c:dateAx>
      <c:valAx>
        <c:axId val="70025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25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E0-4732-8E3E-EDBD7EAA8D63}"/>
            </c:ext>
          </c:extLst>
        </c:ser>
        <c:dLbls>
          <c:showLegendKey val="0"/>
          <c:showVal val="0"/>
          <c:showCatName val="0"/>
          <c:showSerName val="0"/>
          <c:showPercent val="0"/>
          <c:showBubbleSize val="0"/>
        </c:dLbls>
        <c:gapWidth val="150"/>
        <c:axId val="700625840"/>
        <c:axId val="70062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extLst>
            <c:ext xmlns:c16="http://schemas.microsoft.com/office/drawing/2014/chart" uri="{C3380CC4-5D6E-409C-BE32-E72D297353CC}">
              <c16:uniqueId val="{00000001-4AE0-4732-8E3E-EDBD7EAA8D63}"/>
            </c:ext>
          </c:extLst>
        </c:ser>
        <c:dLbls>
          <c:showLegendKey val="0"/>
          <c:showVal val="0"/>
          <c:showCatName val="0"/>
          <c:showSerName val="0"/>
          <c:showPercent val="0"/>
          <c:showBubbleSize val="0"/>
        </c:dLbls>
        <c:marker val="1"/>
        <c:smooth val="0"/>
        <c:axId val="700625840"/>
        <c:axId val="700626232"/>
      </c:lineChart>
      <c:dateAx>
        <c:axId val="700625840"/>
        <c:scaling>
          <c:orientation val="minMax"/>
        </c:scaling>
        <c:delete val="1"/>
        <c:axPos val="b"/>
        <c:numFmt formatCode="ge" sourceLinked="1"/>
        <c:majorTickMark val="none"/>
        <c:minorTickMark val="none"/>
        <c:tickLblPos val="none"/>
        <c:crossAx val="700626232"/>
        <c:crosses val="autoZero"/>
        <c:auto val="1"/>
        <c:lblOffset val="100"/>
        <c:baseTimeUnit val="years"/>
      </c:dateAx>
      <c:valAx>
        <c:axId val="70062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62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250.43</c:v>
                </c:pt>
                <c:pt idx="1">
                  <c:v>196.18</c:v>
                </c:pt>
                <c:pt idx="2">
                  <c:v>66.62</c:v>
                </c:pt>
                <c:pt idx="3">
                  <c:v>74.52</c:v>
                </c:pt>
                <c:pt idx="4">
                  <c:v>82.81</c:v>
                </c:pt>
              </c:numCache>
            </c:numRef>
          </c:val>
          <c:extLst>
            <c:ext xmlns:c16="http://schemas.microsoft.com/office/drawing/2014/chart" uri="{C3380CC4-5D6E-409C-BE32-E72D297353CC}">
              <c16:uniqueId val="{00000000-D754-4992-98A5-4A6F7999EF34}"/>
            </c:ext>
          </c:extLst>
        </c:ser>
        <c:dLbls>
          <c:showLegendKey val="0"/>
          <c:showVal val="0"/>
          <c:showCatName val="0"/>
          <c:showSerName val="0"/>
          <c:showPercent val="0"/>
          <c:showBubbleSize val="0"/>
        </c:dLbls>
        <c:gapWidth val="150"/>
        <c:axId val="700627800"/>
        <c:axId val="7006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extLst>
            <c:ext xmlns:c16="http://schemas.microsoft.com/office/drawing/2014/chart" uri="{C3380CC4-5D6E-409C-BE32-E72D297353CC}">
              <c16:uniqueId val="{00000001-D754-4992-98A5-4A6F7999EF34}"/>
            </c:ext>
          </c:extLst>
        </c:ser>
        <c:dLbls>
          <c:showLegendKey val="0"/>
          <c:showVal val="0"/>
          <c:showCatName val="0"/>
          <c:showSerName val="0"/>
          <c:showPercent val="0"/>
          <c:showBubbleSize val="0"/>
        </c:dLbls>
        <c:marker val="1"/>
        <c:smooth val="0"/>
        <c:axId val="700627800"/>
        <c:axId val="700628192"/>
      </c:lineChart>
      <c:dateAx>
        <c:axId val="700627800"/>
        <c:scaling>
          <c:orientation val="minMax"/>
        </c:scaling>
        <c:delete val="1"/>
        <c:axPos val="b"/>
        <c:numFmt formatCode="ge" sourceLinked="1"/>
        <c:majorTickMark val="none"/>
        <c:minorTickMark val="none"/>
        <c:tickLblPos val="none"/>
        <c:crossAx val="700628192"/>
        <c:crosses val="autoZero"/>
        <c:auto val="1"/>
        <c:lblOffset val="100"/>
        <c:baseTimeUnit val="years"/>
      </c:dateAx>
      <c:valAx>
        <c:axId val="7006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62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658.98</c:v>
                </c:pt>
                <c:pt idx="1">
                  <c:v>642.61</c:v>
                </c:pt>
                <c:pt idx="2">
                  <c:v>732.23</c:v>
                </c:pt>
                <c:pt idx="3">
                  <c:v>694.24</c:v>
                </c:pt>
                <c:pt idx="4">
                  <c:v>564.76</c:v>
                </c:pt>
              </c:numCache>
            </c:numRef>
          </c:val>
          <c:extLst>
            <c:ext xmlns:c16="http://schemas.microsoft.com/office/drawing/2014/chart" uri="{C3380CC4-5D6E-409C-BE32-E72D297353CC}">
              <c16:uniqueId val="{00000000-DB8F-413F-9076-BCA61695981B}"/>
            </c:ext>
          </c:extLst>
        </c:ser>
        <c:dLbls>
          <c:showLegendKey val="0"/>
          <c:showVal val="0"/>
          <c:showCatName val="0"/>
          <c:showSerName val="0"/>
          <c:showPercent val="0"/>
          <c:showBubbleSize val="0"/>
        </c:dLbls>
        <c:gapWidth val="150"/>
        <c:axId val="700731816"/>
        <c:axId val="7007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extLst>
            <c:ext xmlns:c16="http://schemas.microsoft.com/office/drawing/2014/chart" uri="{C3380CC4-5D6E-409C-BE32-E72D297353CC}">
              <c16:uniqueId val="{00000001-DB8F-413F-9076-BCA61695981B}"/>
            </c:ext>
          </c:extLst>
        </c:ser>
        <c:dLbls>
          <c:showLegendKey val="0"/>
          <c:showVal val="0"/>
          <c:showCatName val="0"/>
          <c:showSerName val="0"/>
          <c:showPercent val="0"/>
          <c:showBubbleSize val="0"/>
        </c:dLbls>
        <c:marker val="1"/>
        <c:smooth val="0"/>
        <c:axId val="700731816"/>
        <c:axId val="700728288"/>
      </c:lineChart>
      <c:dateAx>
        <c:axId val="700731816"/>
        <c:scaling>
          <c:orientation val="minMax"/>
        </c:scaling>
        <c:delete val="1"/>
        <c:axPos val="b"/>
        <c:numFmt formatCode="ge" sourceLinked="1"/>
        <c:majorTickMark val="none"/>
        <c:minorTickMark val="none"/>
        <c:tickLblPos val="none"/>
        <c:crossAx val="700728288"/>
        <c:crosses val="autoZero"/>
        <c:auto val="1"/>
        <c:lblOffset val="100"/>
        <c:baseTimeUnit val="years"/>
      </c:dateAx>
      <c:valAx>
        <c:axId val="7007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73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93.47</c:v>
                </c:pt>
                <c:pt idx="1">
                  <c:v>91.68</c:v>
                </c:pt>
                <c:pt idx="2">
                  <c:v>84.6</c:v>
                </c:pt>
                <c:pt idx="3">
                  <c:v>96.55</c:v>
                </c:pt>
                <c:pt idx="4">
                  <c:v>99.23</c:v>
                </c:pt>
              </c:numCache>
            </c:numRef>
          </c:val>
          <c:extLst>
            <c:ext xmlns:c16="http://schemas.microsoft.com/office/drawing/2014/chart" uri="{C3380CC4-5D6E-409C-BE32-E72D297353CC}">
              <c16:uniqueId val="{00000000-A54B-4272-87F4-D7B5D604298A}"/>
            </c:ext>
          </c:extLst>
        </c:ser>
        <c:dLbls>
          <c:showLegendKey val="0"/>
          <c:showVal val="0"/>
          <c:showCatName val="0"/>
          <c:showSerName val="0"/>
          <c:showPercent val="0"/>
          <c:showBubbleSize val="0"/>
        </c:dLbls>
        <c:gapWidth val="150"/>
        <c:axId val="700729072"/>
        <c:axId val="70072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extLst>
            <c:ext xmlns:c16="http://schemas.microsoft.com/office/drawing/2014/chart" uri="{C3380CC4-5D6E-409C-BE32-E72D297353CC}">
              <c16:uniqueId val="{00000001-A54B-4272-87F4-D7B5D604298A}"/>
            </c:ext>
          </c:extLst>
        </c:ser>
        <c:dLbls>
          <c:showLegendKey val="0"/>
          <c:showVal val="0"/>
          <c:showCatName val="0"/>
          <c:showSerName val="0"/>
          <c:showPercent val="0"/>
          <c:showBubbleSize val="0"/>
        </c:dLbls>
        <c:marker val="1"/>
        <c:smooth val="0"/>
        <c:axId val="700729072"/>
        <c:axId val="700729464"/>
      </c:lineChart>
      <c:dateAx>
        <c:axId val="700729072"/>
        <c:scaling>
          <c:orientation val="minMax"/>
        </c:scaling>
        <c:delete val="1"/>
        <c:axPos val="b"/>
        <c:numFmt formatCode="ge" sourceLinked="1"/>
        <c:majorTickMark val="none"/>
        <c:minorTickMark val="none"/>
        <c:tickLblPos val="none"/>
        <c:crossAx val="700729464"/>
        <c:crosses val="autoZero"/>
        <c:auto val="1"/>
        <c:lblOffset val="100"/>
        <c:baseTimeUnit val="years"/>
      </c:dateAx>
      <c:valAx>
        <c:axId val="70072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72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142.49</c:v>
                </c:pt>
                <c:pt idx="1">
                  <c:v>145.16</c:v>
                </c:pt>
                <c:pt idx="2">
                  <c:v>156.76</c:v>
                </c:pt>
                <c:pt idx="3">
                  <c:v>136.51</c:v>
                </c:pt>
                <c:pt idx="4">
                  <c:v>132.72</c:v>
                </c:pt>
              </c:numCache>
            </c:numRef>
          </c:val>
          <c:extLst>
            <c:ext xmlns:c16="http://schemas.microsoft.com/office/drawing/2014/chart" uri="{C3380CC4-5D6E-409C-BE32-E72D297353CC}">
              <c16:uniqueId val="{00000000-9F1D-4657-A4BA-1A333DFAA713}"/>
            </c:ext>
          </c:extLst>
        </c:ser>
        <c:dLbls>
          <c:showLegendKey val="0"/>
          <c:showVal val="0"/>
          <c:showCatName val="0"/>
          <c:showSerName val="0"/>
          <c:showPercent val="0"/>
          <c:showBubbleSize val="0"/>
        </c:dLbls>
        <c:gapWidth val="150"/>
        <c:axId val="700730640"/>
        <c:axId val="70073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extLst>
            <c:ext xmlns:c16="http://schemas.microsoft.com/office/drawing/2014/chart" uri="{C3380CC4-5D6E-409C-BE32-E72D297353CC}">
              <c16:uniqueId val="{00000001-9F1D-4657-A4BA-1A333DFAA713}"/>
            </c:ext>
          </c:extLst>
        </c:ser>
        <c:dLbls>
          <c:showLegendKey val="0"/>
          <c:showVal val="0"/>
          <c:showCatName val="0"/>
          <c:showSerName val="0"/>
          <c:showPercent val="0"/>
          <c:showBubbleSize val="0"/>
        </c:dLbls>
        <c:marker val="1"/>
        <c:smooth val="0"/>
        <c:axId val="700730640"/>
        <c:axId val="700731424"/>
      </c:lineChart>
      <c:dateAx>
        <c:axId val="700730640"/>
        <c:scaling>
          <c:orientation val="minMax"/>
        </c:scaling>
        <c:delete val="1"/>
        <c:axPos val="b"/>
        <c:numFmt formatCode="ge" sourceLinked="1"/>
        <c:majorTickMark val="none"/>
        <c:minorTickMark val="none"/>
        <c:tickLblPos val="none"/>
        <c:crossAx val="700731424"/>
        <c:crosses val="autoZero"/>
        <c:auto val="1"/>
        <c:lblOffset val="100"/>
        <c:baseTimeUnit val="years"/>
      </c:dateAx>
      <c:valAx>
        <c:axId val="7007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73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愛知県　豊橋市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Ac1</v>
      </c>
      <c r="X8" s="73"/>
      <c r="Y8" s="73"/>
      <c r="Z8" s="73"/>
      <c r="AA8" s="73"/>
      <c r="AB8" s="73"/>
      <c r="AC8" s="73"/>
      <c r="AD8" s="74" t="s">
        <v>119</v>
      </c>
      <c r="AE8" s="74"/>
      <c r="AF8" s="74"/>
      <c r="AG8" s="74"/>
      <c r="AH8" s="74"/>
      <c r="AI8" s="74"/>
      <c r="AJ8" s="74"/>
      <c r="AK8" s="4"/>
      <c r="AL8" s="68">
        <f>データ!S6</f>
        <v>378018</v>
      </c>
      <c r="AM8" s="68"/>
      <c r="AN8" s="68"/>
      <c r="AO8" s="68"/>
      <c r="AP8" s="68"/>
      <c r="AQ8" s="68"/>
      <c r="AR8" s="68"/>
      <c r="AS8" s="68"/>
      <c r="AT8" s="67">
        <f>データ!T6</f>
        <v>261.86</v>
      </c>
      <c r="AU8" s="67"/>
      <c r="AV8" s="67"/>
      <c r="AW8" s="67"/>
      <c r="AX8" s="67"/>
      <c r="AY8" s="67"/>
      <c r="AZ8" s="67"/>
      <c r="BA8" s="67"/>
      <c r="BB8" s="67">
        <f>データ!U6</f>
        <v>1443.59</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67.709999999999994</v>
      </c>
      <c r="J10" s="67"/>
      <c r="K10" s="67"/>
      <c r="L10" s="67"/>
      <c r="M10" s="67"/>
      <c r="N10" s="67"/>
      <c r="O10" s="67"/>
      <c r="P10" s="67">
        <f>データ!P6</f>
        <v>71.12</v>
      </c>
      <c r="Q10" s="67"/>
      <c r="R10" s="67"/>
      <c r="S10" s="67"/>
      <c r="T10" s="67"/>
      <c r="U10" s="67"/>
      <c r="V10" s="67"/>
      <c r="W10" s="67">
        <f>データ!Q6</f>
        <v>77.16</v>
      </c>
      <c r="X10" s="67"/>
      <c r="Y10" s="67"/>
      <c r="Z10" s="67"/>
      <c r="AA10" s="67"/>
      <c r="AB10" s="67"/>
      <c r="AC10" s="67"/>
      <c r="AD10" s="68">
        <f>データ!R6</f>
        <v>1911</v>
      </c>
      <c r="AE10" s="68"/>
      <c r="AF10" s="68"/>
      <c r="AG10" s="68"/>
      <c r="AH10" s="68"/>
      <c r="AI10" s="68"/>
      <c r="AJ10" s="68"/>
      <c r="AK10" s="2"/>
      <c r="AL10" s="68">
        <f>データ!V6</f>
        <v>268038</v>
      </c>
      <c r="AM10" s="68"/>
      <c r="AN10" s="68"/>
      <c r="AO10" s="68"/>
      <c r="AP10" s="68"/>
      <c r="AQ10" s="68"/>
      <c r="AR10" s="68"/>
      <c r="AS10" s="68"/>
      <c r="AT10" s="67">
        <f>データ!W6</f>
        <v>44.38</v>
      </c>
      <c r="AU10" s="67"/>
      <c r="AV10" s="67"/>
      <c r="AW10" s="67"/>
      <c r="AX10" s="67"/>
      <c r="AY10" s="67"/>
      <c r="AZ10" s="67"/>
      <c r="BA10" s="67"/>
      <c r="BB10" s="67">
        <f>データ!X6</f>
        <v>6039.61</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232017</v>
      </c>
      <c r="D6" s="34">
        <f t="shared" si="3"/>
        <v>46</v>
      </c>
      <c r="E6" s="34">
        <f t="shared" si="3"/>
        <v>17</v>
      </c>
      <c r="F6" s="34">
        <f t="shared" si="3"/>
        <v>1</v>
      </c>
      <c r="G6" s="34">
        <f t="shared" si="3"/>
        <v>0</v>
      </c>
      <c r="H6" s="34" t="str">
        <f t="shared" si="3"/>
        <v>愛知県　豊橋市</v>
      </c>
      <c r="I6" s="34" t="str">
        <f t="shared" si="3"/>
        <v>法適用</v>
      </c>
      <c r="J6" s="34" t="str">
        <f t="shared" si="3"/>
        <v>下水道事業</v>
      </c>
      <c r="K6" s="34" t="str">
        <f t="shared" si="3"/>
        <v>公共下水道</v>
      </c>
      <c r="L6" s="34" t="str">
        <f t="shared" si="3"/>
        <v>Ac1</v>
      </c>
      <c r="M6" s="34">
        <f t="shared" si="3"/>
        <v>0</v>
      </c>
      <c r="N6" s="35" t="str">
        <f t="shared" si="3"/>
        <v>-</v>
      </c>
      <c r="O6" s="35">
        <f t="shared" si="3"/>
        <v>67.709999999999994</v>
      </c>
      <c r="P6" s="35">
        <f t="shared" si="3"/>
        <v>71.12</v>
      </c>
      <c r="Q6" s="35">
        <f t="shared" si="3"/>
        <v>77.16</v>
      </c>
      <c r="R6" s="35">
        <f t="shared" si="3"/>
        <v>1911</v>
      </c>
      <c r="S6" s="35">
        <f t="shared" si="3"/>
        <v>378018</v>
      </c>
      <c r="T6" s="35">
        <f t="shared" si="3"/>
        <v>261.86</v>
      </c>
      <c r="U6" s="35">
        <f t="shared" si="3"/>
        <v>1443.59</v>
      </c>
      <c r="V6" s="35">
        <f t="shared" si="3"/>
        <v>268038</v>
      </c>
      <c r="W6" s="35">
        <f t="shared" si="3"/>
        <v>44.38</v>
      </c>
      <c r="X6" s="35">
        <f t="shared" si="3"/>
        <v>6039.61</v>
      </c>
      <c r="Y6" s="36">
        <f>IF(Y7="",NA(),Y7)</f>
        <v>100.03</v>
      </c>
      <c r="Z6" s="36">
        <f t="shared" ref="Z6:AH6" si="4">IF(Z7="",NA(),Z7)</f>
        <v>99.31</v>
      </c>
      <c r="AA6" s="36">
        <f t="shared" si="4"/>
        <v>100.94</v>
      </c>
      <c r="AB6" s="36">
        <f t="shared" si="4"/>
        <v>100.78</v>
      </c>
      <c r="AC6" s="36">
        <f t="shared" si="4"/>
        <v>102.28</v>
      </c>
      <c r="AD6" s="36">
        <f t="shared" si="4"/>
        <v>102.74</v>
      </c>
      <c r="AE6" s="36">
        <f t="shared" si="4"/>
        <v>103.51</v>
      </c>
      <c r="AF6" s="36">
        <f t="shared" si="4"/>
        <v>105.47</v>
      </c>
      <c r="AG6" s="36">
        <f t="shared" si="4"/>
        <v>106.67</v>
      </c>
      <c r="AH6" s="36">
        <f t="shared" si="4"/>
        <v>107.45</v>
      </c>
      <c r="AI6" s="35" t="str">
        <f>IF(AI7="","",IF(AI7="-","【-】","【"&amp;SUBSTITUTE(TEXT(AI7,"#,##0.00"),"-","△")&amp;"】"))</f>
        <v>【108.57】</v>
      </c>
      <c r="AJ6" s="35">
        <f>IF(AJ7="",NA(),AJ7)</f>
        <v>0</v>
      </c>
      <c r="AK6" s="35">
        <f t="shared" ref="AK6:AS6" si="5">IF(AK7="",NA(),AK7)</f>
        <v>0</v>
      </c>
      <c r="AL6" s="35">
        <f t="shared" si="5"/>
        <v>0</v>
      </c>
      <c r="AM6" s="35">
        <f t="shared" si="5"/>
        <v>0</v>
      </c>
      <c r="AN6" s="35">
        <f t="shared" si="5"/>
        <v>0</v>
      </c>
      <c r="AO6" s="36">
        <f t="shared" si="5"/>
        <v>15.05</v>
      </c>
      <c r="AP6" s="36">
        <f t="shared" si="5"/>
        <v>11.76</v>
      </c>
      <c r="AQ6" s="36">
        <f t="shared" si="5"/>
        <v>13.3</v>
      </c>
      <c r="AR6" s="36">
        <f t="shared" si="5"/>
        <v>12.51</v>
      </c>
      <c r="AS6" s="36">
        <f t="shared" si="5"/>
        <v>11.01</v>
      </c>
      <c r="AT6" s="35" t="str">
        <f>IF(AT7="","",IF(AT7="-","【-】","【"&amp;SUBSTITUTE(TEXT(AT7,"#,##0.00"),"-","△")&amp;"】"))</f>
        <v>【4.38】</v>
      </c>
      <c r="AU6" s="36">
        <f>IF(AU7="",NA(),AU7)</f>
        <v>250.43</v>
      </c>
      <c r="AV6" s="36">
        <f t="shared" ref="AV6:BD6" si="6">IF(AV7="",NA(),AV7)</f>
        <v>196.18</v>
      </c>
      <c r="AW6" s="36">
        <f t="shared" si="6"/>
        <v>66.62</v>
      </c>
      <c r="AX6" s="36">
        <f t="shared" si="6"/>
        <v>74.52</v>
      </c>
      <c r="AY6" s="36">
        <f t="shared" si="6"/>
        <v>82.81</v>
      </c>
      <c r="AZ6" s="36">
        <f t="shared" si="6"/>
        <v>184.15</v>
      </c>
      <c r="BA6" s="36">
        <f t="shared" si="6"/>
        <v>205.35</v>
      </c>
      <c r="BB6" s="36">
        <f t="shared" si="6"/>
        <v>52.63</v>
      </c>
      <c r="BC6" s="36">
        <f t="shared" si="6"/>
        <v>54.09</v>
      </c>
      <c r="BD6" s="36">
        <f t="shared" si="6"/>
        <v>54.03</v>
      </c>
      <c r="BE6" s="35" t="str">
        <f>IF(BE7="","",IF(BE7="-","【-】","【"&amp;SUBSTITUTE(TEXT(BE7,"#,##0.00"),"-","△")&amp;"】"))</f>
        <v>【59.95】</v>
      </c>
      <c r="BF6" s="36">
        <f>IF(BF7="",NA(),BF7)</f>
        <v>658.98</v>
      </c>
      <c r="BG6" s="36">
        <f t="shared" ref="BG6:BO6" si="7">IF(BG7="",NA(),BG7)</f>
        <v>642.61</v>
      </c>
      <c r="BH6" s="36">
        <f t="shared" si="7"/>
        <v>732.23</v>
      </c>
      <c r="BI6" s="36">
        <f t="shared" si="7"/>
        <v>694.24</v>
      </c>
      <c r="BJ6" s="36">
        <f t="shared" si="7"/>
        <v>564.76</v>
      </c>
      <c r="BK6" s="36">
        <f t="shared" si="7"/>
        <v>941.18</v>
      </c>
      <c r="BL6" s="36">
        <f t="shared" si="7"/>
        <v>893.45</v>
      </c>
      <c r="BM6" s="36">
        <f t="shared" si="7"/>
        <v>843.57</v>
      </c>
      <c r="BN6" s="36">
        <f t="shared" si="7"/>
        <v>845.86</v>
      </c>
      <c r="BO6" s="36">
        <f t="shared" si="7"/>
        <v>802.49</v>
      </c>
      <c r="BP6" s="35" t="str">
        <f>IF(BP7="","",IF(BP7="-","【-】","【"&amp;SUBSTITUTE(TEXT(BP7,"#,##0.00"),"-","△")&amp;"】"))</f>
        <v>【728.30】</v>
      </c>
      <c r="BQ6" s="36">
        <f>IF(BQ7="",NA(),BQ7)</f>
        <v>93.47</v>
      </c>
      <c r="BR6" s="36">
        <f t="shared" ref="BR6:BZ6" si="8">IF(BR7="",NA(),BR7)</f>
        <v>91.68</v>
      </c>
      <c r="BS6" s="36">
        <f t="shared" si="8"/>
        <v>84.6</v>
      </c>
      <c r="BT6" s="36">
        <f t="shared" si="8"/>
        <v>96.55</v>
      </c>
      <c r="BU6" s="36">
        <f t="shared" si="8"/>
        <v>99.23</v>
      </c>
      <c r="BV6" s="36">
        <f t="shared" si="8"/>
        <v>93.55</v>
      </c>
      <c r="BW6" s="36">
        <f t="shared" si="8"/>
        <v>95.24</v>
      </c>
      <c r="BX6" s="36">
        <f t="shared" si="8"/>
        <v>99.86</v>
      </c>
      <c r="BY6" s="36">
        <f t="shared" si="8"/>
        <v>101.88</v>
      </c>
      <c r="BZ6" s="36">
        <f t="shared" si="8"/>
        <v>103.18</v>
      </c>
      <c r="CA6" s="35" t="str">
        <f>IF(CA7="","",IF(CA7="-","【-】","【"&amp;SUBSTITUTE(TEXT(CA7,"#,##0.00"),"-","△")&amp;"】"))</f>
        <v>【100.04】</v>
      </c>
      <c r="CB6" s="36">
        <f>IF(CB7="",NA(),CB7)</f>
        <v>142.49</v>
      </c>
      <c r="CC6" s="36">
        <f t="shared" ref="CC6:CK6" si="9">IF(CC7="",NA(),CC7)</f>
        <v>145.16</v>
      </c>
      <c r="CD6" s="36">
        <f t="shared" si="9"/>
        <v>156.76</v>
      </c>
      <c r="CE6" s="36">
        <f t="shared" si="9"/>
        <v>136.51</v>
      </c>
      <c r="CF6" s="36">
        <f t="shared" si="9"/>
        <v>132.72</v>
      </c>
      <c r="CG6" s="36">
        <f t="shared" si="9"/>
        <v>153.24</v>
      </c>
      <c r="CH6" s="36">
        <f t="shared" si="9"/>
        <v>150.75</v>
      </c>
      <c r="CI6" s="36">
        <f t="shared" si="9"/>
        <v>147.29</v>
      </c>
      <c r="CJ6" s="36">
        <f t="shared" si="9"/>
        <v>143.15</v>
      </c>
      <c r="CK6" s="36">
        <f t="shared" si="9"/>
        <v>141.11000000000001</v>
      </c>
      <c r="CL6" s="35" t="str">
        <f>IF(CL7="","",IF(CL7="-","【-】","【"&amp;SUBSTITUTE(TEXT(CL7,"#,##0.00"),"-","△")&amp;"】"))</f>
        <v>【137.82】</v>
      </c>
      <c r="CM6" s="36">
        <f>IF(CM7="",NA(),CM7)</f>
        <v>52.2</v>
      </c>
      <c r="CN6" s="36">
        <f t="shared" ref="CN6:CV6" si="10">IF(CN7="",NA(),CN7)</f>
        <v>51.63</v>
      </c>
      <c r="CO6" s="36">
        <f t="shared" si="10"/>
        <v>52.93</v>
      </c>
      <c r="CP6" s="36">
        <f t="shared" si="10"/>
        <v>54.38</v>
      </c>
      <c r="CQ6" s="36">
        <f t="shared" si="10"/>
        <v>52.38</v>
      </c>
      <c r="CR6" s="36">
        <f t="shared" si="10"/>
        <v>61.73</v>
      </c>
      <c r="CS6" s="36">
        <f t="shared" si="10"/>
        <v>61.1</v>
      </c>
      <c r="CT6" s="36">
        <f t="shared" si="10"/>
        <v>61.03</v>
      </c>
      <c r="CU6" s="36">
        <f t="shared" si="10"/>
        <v>62.5</v>
      </c>
      <c r="CV6" s="36">
        <f t="shared" si="10"/>
        <v>63.26</v>
      </c>
      <c r="CW6" s="35" t="str">
        <f>IF(CW7="","",IF(CW7="-","【-】","【"&amp;SUBSTITUTE(TEXT(CW7,"#,##0.00"),"-","△")&amp;"】"))</f>
        <v>【60.09】</v>
      </c>
      <c r="CX6" s="36">
        <f>IF(CX7="",NA(),CX7)</f>
        <v>96.2</v>
      </c>
      <c r="CY6" s="36">
        <f t="shared" ref="CY6:DG6" si="11">IF(CY7="",NA(),CY7)</f>
        <v>96.45</v>
      </c>
      <c r="CZ6" s="36">
        <f t="shared" si="11"/>
        <v>96.66</v>
      </c>
      <c r="DA6" s="36">
        <f t="shared" si="11"/>
        <v>96.59</v>
      </c>
      <c r="DB6" s="36">
        <f t="shared" si="11"/>
        <v>96.83</v>
      </c>
      <c r="DC6" s="36">
        <f t="shared" si="11"/>
        <v>93.1</v>
      </c>
      <c r="DD6" s="36">
        <f t="shared" si="11"/>
        <v>93.47</v>
      </c>
      <c r="DE6" s="36">
        <f t="shared" si="11"/>
        <v>93.83</v>
      </c>
      <c r="DF6" s="36">
        <f t="shared" si="11"/>
        <v>93.88</v>
      </c>
      <c r="DG6" s="36">
        <f t="shared" si="11"/>
        <v>94.07</v>
      </c>
      <c r="DH6" s="35" t="str">
        <f>IF(DH7="","",IF(DH7="-","【-】","【"&amp;SUBSTITUTE(TEXT(DH7,"#,##0.00"),"-","△")&amp;"】"))</f>
        <v>【94.90】</v>
      </c>
      <c r="DI6" s="36">
        <f>IF(DI7="",NA(),DI7)</f>
        <v>26.16</v>
      </c>
      <c r="DJ6" s="36">
        <f t="shared" ref="DJ6:DR6" si="12">IF(DJ7="",NA(),DJ7)</f>
        <v>27.22</v>
      </c>
      <c r="DK6" s="36">
        <f t="shared" si="12"/>
        <v>44.58</v>
      </c>
      <c r="DL6" s="36">
        <f t="shared" si="12"/>
        <v>46.14</v>
      </c>
      <c r="DM6" s="36">
        <f t="shared" si="12"/>
        <v>47.87</v>
      </c>
      <c r="DN6" s="36">
        <f t="shared" si="12"/>
        <v>15.36</v>
      </c>
      <c r="DO6" s="36">
        <f t="shared" si="12"/>
        <v>16.57</v>
      </c>
      <c r="DP6" s="36">
        <f t="shared" si="12"/>
        <v>28.06</v>
      </c>
      <c r="DQ6" s="36">
        <f t="shared" si="12"/>
        <v>29.48</v>
      </c>
      <c r="DR6" s="36">
        <f t="shared" si="12"/>
        <v>28.95</v>
      </c>
      <c r="DS6" s="35" t="str">
        <f>IF(DS7="","",IF(DS7="-","【-】","【"&amp;SUBSTITUTE(TEXT(DS7,"#,##0.00"),"-","△")&amp;"】"))</f>
        <v>【37.36】</v>
      </c>
      <c r="DT6" s="36">
        <f>IF(DT7="",NA(),DT7)</f>
        <v>10.06</v>
      </c>
      <c r="DU6" s="36">
        <f t="shared" ref="DU6:EC6" si="13">IF(DU7="",NA(),DU7)</f>
        <v>10.01</v>
      </c>
      <c r="DV6" s="36">
        <f t="shared" si="13"/>
        <v>10.28</v>
      </c>
      <c r="DW6" s="36">
        <f t="shared" si="13"/>
        <v>11.08</v>
      </c>
      <c r="DX6" s="36">
        <f t="shared" si="13"/>
        <v>12.12</v>
      </c>
      <c r="DY6" s="36">
        <f t="shared" si="13"/>
        <v>2.81</v>
      </c>
      <c r="DZ6" s="36">
        <f t="shared" si="13"/>
        <v>3.11</v>
      </c>
      <c r="EA6" s="36">
        <f t="shared" si="13"/>
        <v>3.32</v>
      </c>
      <c r="EB6" s="36">
        <f t="shared" si="13"/>
        <v>3.89</v>
      </c>
      <c r="EC6" s="36">
        <f t="shared" si="13"/>
        <v>4.07</v>
      </c>
      <c r="ED6" s="35" t="str">
        <f>IF(ED7="","",IF(ED7="-","【-】","【"&amp;SUBSTITUTE(TEXT(ED7,"#,##0.00"),"-","△")&amp;"】"))</f>
        <v>【4.96】</v>
      </c>
      <c r="EE6" s="36">
        <f>IF(EE7="",NA(),EE7)</f>
        <v>0.03</v>
      </c>
      <c r="EF6" s="36">
        <f t="shared" ref="EF6:EN6" si="14">IF(EF7="",NA(),EF7)</f>
        <v>0.03</v>
      </c>
      <c r="EG6" s="36">
        <f t="shared" si="14"/>
        <v>0.06</v>
      </c>
      <c r="EH6" s="36">
        <f t="shared" si="14"/>
        <v>0.06</v>
      </c>
      <c r="EI6" s="36">
        <f t="shared" si="14"/>
        <v>0.23</v>
      </c>
      <c r="EJ6" s="36">
        <f t="shared" si="14"/>
        <v>0.1</v>
      </c>
      <c r="EK6" s="36">
        <f t="shared" si="14"/>
        <v>0.1</v>
      </c>
      <c r="EL6" s="36">
        <f t="shared" si="14"/>
        <v>0.11</v>
      </c>
      <c r="EM6" s="36">
        <f t="shared" si="14"/>
        <v>0.12</v>
      </c>
      <c r="EN6" s="36">
        <f t="shared" si="14"/>
        <v>0.13</v>
      </c>
      <c r="EO6" s="35" t="str">
        <f>IF(EO7="","",IF(EO7="-","【-】","【"&amp;SUBSTITUTE(TEXT(EO7,"#,##0.00"),"-","△")&amp;"】"))</f>
        <v>【0.27】</v>
      </c>
    </row>
    <row r="7" spans="1:148" s="37" customFormat="1" x14ac:dyDescent="0.15">
      <c r="A7" s="29"/>
      <c r="B7" s="38">
        <v>2016</v>
      </c>
      <c r="C7" s="38">
        <v>232017</v>
      </c>
      <c r="D7" s="38">
        <v>46</v>
      </c>
      <c r="E7" s="38">
        <v>17</v>
      </c>
      <c r="F7" s="38">
        <v>1</v>
      </c>
      <c r="G7" s="38">
        <v>0</v>
      </c>
      <c r="H7" s="38" t="s">
        <v>108</v>
      </c>
      <c r="I7" s="38" t="s">
        <v>109</v>
      </c>
      <c r="J7" s="38" t="s">
        <v>110</v>
      </c>
      <c r="K7" s="38" t="s">
        <v>111</v>
      </c>
      <c r="L7" s="38" t="s">
        <v>112</v>
      </c>
      <c r="M7" s="38"/>
      <c r="N7" s="39" t="s">
        <v>113</v>
      </c>
      <c r="O7" s="39">
        <v>67.709999999999994</v>
      </c>
      <c r="P7" s="39">
        <v>71.12</v>
      </c>
      <c r="Q7" s="39">
        <v>77.16</v>
      </c>
      <c r="R7" s="39">
        <v>1911</v>
      </c>
      <c r="S7" s="39">
        <v>378018</v>
      </c>
      <c r="T7" s="39">
        <v>261.86</v>
      </c>
      <c r="U7" s="39">
        <v>1443.59</v>
      </c>
      <c r="V7" s="39">
        <v>268038</v>
      </c>
      <c r="W7" s="39">
        <v>44.38</v>
      </c>
      <c r="X7" s="39">
        <v>6039.61</v>
      </c>
      <c r="Y7" s="39">
        <v>100.03</v>
      </c>
      <c r="Z7" s="39">
        <v>99.31</v>
      </c>
      <c r="AA7" s="39">
        <v>100.94</v>
      </c>
      <c r="AB7" s="39">
        <v>100.78</v>
      </c>
      <c r="AC7" s="39">
        <v>102.28</v>
      </c>
      <c r="AD7" s="39">
        <v>102.74</v>
      </c>
      <c r="AE7" s="39">
        <v>103.51</v>
      </c>
      <c r="AF7" s="39">
        <v>105.47</v>
      </c>
      <c r="AG7" s="39">
        <v>106.67</v>
      </c>
      <c r="AH7" s="39">
        <v>107.45</v>
      </c>
      <c r="AI7" s="39">
        <v>108.57</v>
      </c>
      <c r="AJ7" s="39">
        <v>0</v>
      </c>
      <c r="AK7" s="39">
        <v>0</v>
      </c>
      <c r="AL7" s="39">
        <v>0</v>
      </c>
      <c r="AM7" s="39">
        <v>0</v>
      </c>
      <c r="AN7" s="39">
        <v>0</v>
      </c>
      <c r="AO7" s="39">
        <v>15.05</v>
      </c>
      <c r="AP7" s="39">
        <v>11.76</v>
      </c>
      <c r="AQ7" s="39">
        <v>13.3</v>
      </c>
      <c r="AR7" s="39">
        <v>12.51</v>
      </c>
      <c r="AS7" s="39">
        <v>11.01</v>
      </c>
      <c r="AT7" s="39">
        <v>4.38</v>
      </c>
      <c r="AU7" s="39">
        <v>250.43</v>
      </c>
      <c r="AV7" s="39">
        <v>196.18</v>
      </c>
      <c r="AW7" s="39">
        <v>66.62</v>
      </c>
      <c r="AX7" s="39">
        <v>74.52</v>
      </c>
      <c r="AY7" s="39">
        <v>82.81</v>
      </c>
      <c r="AZ7" s="39">
        <v>184.15</v>
      </c>
      <c r="BA7" s="39">
        <v>205.35</v>
      </c>
      <c r="BB7" s="39">
        <v>52.63</v>
      </c>
      <c r="BC7" s="39">
        <v>54.09</v>
      </c>
      <c r="BD7" s="39">
        <v>54.03</v>
      </c>
      <c r="BE7" s="39">
        <v>59.95</v>
      </c>
      <c r="BF7" s="39">
        <v>658.98</v>
      </c>
      <c r="BG7" s="39">
        <v>642.61</v>
      </c>
      <c r="BH7" s="39">
        <v>732.23</v>
      </c>
      <c r="BI7" s="39">
        <v>694.24</v>
      </c>
      <c r="BJ7" s="39">
        <v>564.76</v>
      </c>
      <c r="BK7" s="39">
        <v>941.18</v>
      </c>
      <c r="BL7" s="39">
        <v>893.45</v>
      </c>
      <c r="BM7" s="39">
        <v>843.57</v>
      </c>
      <c r="BN7" s="39">
        <v>845.86</v>
      </c>
      <c r="BO7" s="39">
        <v>802.49</v>
      </c>
      <c r="BP7" s="39">
        <v>728.3</v>
      </c>
      <c r="BQ7" s="39">
        <v>93.47</v>
      </c>
      <c r="BR7" s="39">
        <v>91.68</v>
      </c>
      <c r="BS7" s="39">
        <v>84.6</v>
      </c>
      <c r="BT7" s="39">
        <v>96.55</v>
      </c>
      <c r="BU7" s="39">
        <v>99.23</v>
      </c>
      <c r="BV7" s="39">
        <v>93.55</v>
      </c>
      <c r="BW7" s="39">
        <v>95.24</v>
      </c>
      <c r="BX7" s="39">
        <v>99.86</v>
      </c>
      <c r="BY7" s="39">
        <v>101.88</v>
      </c>
      <c r="BZ7" s="39">
        <v>103.18</v>
      </c>
      <c r="CA7" s="39">
        <v>100.04</v>
      </c>
      <c r="CB7" s="39">
        <v>142.49</v>
      </c>
      <c r="CC7" s="39">
        <v>145.16</v>
      </c>
      <c r="CD7" s="39">
        <v>156.76</v>
      </c>
      <c r="CE7" s="39">
        <v>136.51</v>
      </c>
      <c r="CF7" s="39">
        <v>132.72</v>
      </c>
      <c r="CG7" s="39">
        <v>153.24</v>
      </c>
      <c r="CH7" s="39">
        <v>150.75</v>
      </c>
      <c r="CI7" s="39">
        <v>147.29</v>
      </c>
      <c r="CJ7" s="39">
        <v>143.15</v>
      </c>
      <c r="CK7" s="39">
        <v>141.11000000000001</v>
      </c>
      <c r="CL7" s="39">
        <v>137.82</v>
      </c>
      <c r="CM7" s="39">
        <v>52.2</v>
      </c>
      <c r="CN7" s="39">
        <v>51.63</v>
      </c>
      <c r="CO7" s="39">
        <v>52.93</v>
      </c>
      <c r="CP7" s="39">
        <v>54.38</v>
      </c>
      <c r="CQ7" s="39">
        <v>52.38</v>
      </c>
      <c r="CR7" s="39">
        <v>61.73</v>
      </c>
      <c r="CS7" s="39">
        <v>61.1</v>
      </c>
      <c r="CT7" s="39">
        <v>61.03</v>
      </c>
      <c r="CU7" s="39">
        <v>62.5</v>
      </c>
      <c r="CV7" s="39">
        <v>63.26</v>
      </c>
      <c r="CW7" s="39">
        <v>60.09</v>
      </c>
      <c r="CX7" s="39">
        <v>96.2</v>
      </c>
      <c r="CY7" s="39">
        <v>96.45</v>
      </c>
      <c r="CZ7" s="39">
        <v>96.66</v>
      </c>
      <c r="DA7" s="39">
        <v>96.59</v>
      </c>
      <c r="DB7" s="39">
        <v>96.83</v>
      </c>
      <c r="DC7" s="39">
        <v>93.1</v>
      </c>
      <c r="DD7" s="39">
        <v>93.47</v>
      </c>
      <c r="DE7" s="39">
        <v>93.83</v>
      </c>
      <c r="DF7" s="39">
        <v>93.88</v>
      </c>
      <c r="DG7" s="39">
        <v>94.07</v>
      </c>
      <c r="DH7" s="39">
        <v>94.9</v>
      </c>
      <c r="DI7" s="39">
        <v>26.16</v>
      </c>
      <c r="DJ7" s="39">
        <v>27.22</v>
      </c>
      <c r="DK7" s="39">
        <v>44.58</v>
      </c>
      <c r="DL7" s="39">
        <v>46.14</v>
      </c>
      <c r="DM7" s="39">
        <v>47.87</v>
      </c>
      <c r="DN7" s="39">
        <v>15.36</v>
      </c>
      <c r="DO7" s="39">
        <v>16.57</v>
      </c>
      <c r="DP7" s="39">
        <v>28.06</v>
      </c>
      <c r="DQ7" s="39">
        <v>29.48</v>
      </c>
      <c r="DR7" s="39">
        <v>28.95</v>
      </c>
      <c r="DS7" s="39">
        <v>37.36</v>
      </c>
      <c r="DT7" s="39">
        <v>10.06</v>
      </c>
      <c r="DU7" s="39">
        <v>10.01</v>
      </c>
      <c r="DV7" s="39">
        <v>10.28</v>
      </c>
      <c r="DW7" s="39">
        <v>11.08</v>
      </c>
      <c r="DX7" s="39">
        <v>12.12</v>
      </c>
      <c r="DY7" s="39">
        <v>2.81</v>
      </c>
      <c r="DZ7" s="39">
        <v>3.11</v>
      </c>
      <c r="EA7" s="39">
        <v>3.32</v>
      </c>
      <c r="EB7" s="39">
        <v>3.89</v>
      </c>
      <c r="EC7" s="39">
        <v>4.07</v>
      </c>
      <c r="ED7" s="39">
        <v>4.96</v>
      </c>
      <c r="EE7" s="39">
        <v>0.03</v>
      </c>
      <c r="EF7" s="39">
        <v>0.03</v>
      </c>
      <c r="EG7" s="39">
        <v>0.06</v>
      </c>
      <c r="EH7" s="39">
        <v>0.06</v>
      </c>
      <c r="EI7" s="39">
        <v>0.23</v>
      </c>
      <c r="EJ7" s="39">
        <v>0.1</v>
      </c>
      <c r="EK7" s="39">
        <v>0.1</v>
      </c>
      <c r="EL7" s="39">
        <v>0.11</v>
      </c>
      <c r="EM7" s="39">
        <v>0.12</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2018-02-16T00:50:25Z</cp:lastPrinted>
  <dcterms:created xsi:type="dcterms:W3CDTF">2017-12-25T01:51:45Z</dcterms:created>
  <dcterms:modified xsi:type="dcterms:W3CDTF">2018-02-23T05:09:48Z</dcterms:modified>
  <cp:category/>
</cp:coreProperties>
</file>