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41.73\rizai\H29 データ\H29 田村\02 公営企業（決算統計）\経営比較分析表\05 平成28年度決算「経営比較分析表」の分析等について\05 HP掲載\04 公下（48事業）\"/>
    </mc:Choice>
  </mc:AlternateContent>
  <workbookProtection workbookPassword="B319" lockStructure="1"/>
  <bookViews>
    <workbookView xWindow="240" yWindow="60" windowWidth="14940" windowHeight="7875"/>
  </bookViews>
  <sheets>
    <sheet name="法非適用_下水道事業" sheetId="4" r:id="rId1"/>
    <sheet name="データ" sheetId="5" state="hidden" r:id="rId2"/>
  </sheets>
  <calcPr calcId="162913"/>
</workbook>
</file>

<file path=xl/calcChain.xml><?xml version="1.0" encoding="utf-8"?>
<calcChain xmlns="http://schemas.openxmlformats.org/spreadsheetml/2006/main">
  <c r="EO6" i="5" l="1"/>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6" i="4"/>
  <c r="I86" i="4"/>
  <c r="E86" i="4"/>
  <c r="AT10" i="4"/>
  <c r="AL10" i="4"/>
  <c r="AD10" i="4"/>
  <c r="I10" i="4"/>
  <c r="B10" i="4"/>
  <c r="AL8" i="4"/>
  <c r="P8" i="4"/>
  <c r="I8" i="4"/>
  <c r="C10" i="5" l="1"/>
  <c r="D10" i="5"/>
  <c r="E10" i="5"/>
  <c r="B10" i="5"/>
</calcChain>
</file>

<file path=xl/sharedStrings.xml><?xml version="1.0" encoding="utf-8"?>
<sst xmlns="http://schemas.openxmlformats.org/spreadsheetml/2006/main" count="240" uniqueCount="126">
  <si>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</si>
  <si>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</si>
  <si>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</si>
  <si>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</si>
  <si>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</si>
  <si>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</si>
  <si>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</si>
  <si>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</si>
  <si>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</si>
  <si>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</si>
  <si>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</si>
  <si>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</si>
  <si>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</si>
  <si>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</si>
  <si>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</si>
  <si>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</si>
  <si>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</si>
  <si>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</si>
  <si>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</si>
  <si>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</si>
  <si>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</si>
  <si>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</si>
  <si>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</si>
  <si>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</si>
  <si>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</si>
  <si>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</si>
  <si>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</si>
  <si>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</si>
  <si>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</si>
  <si>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</si>
  <si>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</si>
  <si>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</si>
  <si>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</si>
  <si>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</si>
  <si>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</si>
  <si>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</si>
  <si>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</si>
  <si>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</si>
  <si>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</si>
  <si>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</si>
  <si>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</si>
  <si>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</si>
  <si>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</si>
  <si>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</si>
  <si>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</si>
  <si>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</si>
  <si>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</si>
  <si>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</si>
  <si>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</si>
  <si>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</si>
  <si>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</si>
  <si>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</si>
  <si>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</si>
  <si>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</si>
  <si>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</si>
  <si>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</si>
  <si>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</si>
  <si>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</si>
  <si>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</si>
  <si>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</si>
  <si>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</si>
  <si>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</si>
  <si>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</si>
  <si>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</si>
  <si>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</si>
  <si>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</si>
  <si>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</si>
  <si>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</si>
  <si>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</si>
  <si>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</si>
  <si>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</si>
  <si>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</si>
  <si>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</si>
  <si>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</si>
  <si>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</si>
  <si>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</si>
  <si>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</si>
  <si>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</si>
  <si>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</si>
  <si>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</si>
  <si>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</si>
  <si>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</si>
  <si>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</si>
  <si>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</si>
  <si>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</si>
  <si>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</si>
  <si>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</si>
  <si>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</si>
  <si>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</si>
  <si>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</si>
  <si>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</si>
  <si>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</si>
  <si>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</si>
  <si>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</si>
  <si>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</si>
  <si>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</si>
  <si>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</si>
  <si>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</si>
  <si>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</si>
  <si>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</si>
  <si>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</si>
  <si>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</si>
  <si>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</si>
  <si>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</si>
  <si>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</si>
  <si>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</si>
  <si>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</si>
  <si>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</si>
  <si>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</si>
  <si>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</si>
  <si>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愛知県　瀬戸市</t>
  </si>
  <si>
    <t>法非適用</t>
  </si>
  <si>
    <t>下水道事業</t>
  </si>
  <si>
    <t>公共下水道</t>
  </si>
  <si>
    <t>Bc1</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</si>
  <si>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</si>
  <si>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</si>
  <si>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</si>
  <si>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</si>
  <si>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</si>
  <si>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</si>
  <si>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</si>
  <si>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phoneticPr fontId="4"/>
  </si>
  <si>
    <t xml:space="preserve"> 収支ギャップの解消、経営の健全化のためには、将来世代の地方債償還金の負担の増大を考慮し、下水道クイックプロジェクト技術の導入等さらなるコスト縮減策を検討し、事業費の圧縮と平準化を図りながら、計画的に処理区域拡大を行い、施設の老朽化等対策も適切な時期に行うことができるよう、市全体の公共施設マネジメント基本方針に従いながら、効率的な更新を行っていく。
 また、安定的な収入確保については、使用料水準の適正化及び水洗化率向上が不可欠である。そのためには、経営情報の積極的な開示等、住民理解の促進を図る取組を積極的に進める必要があり、平成３２年度から公営企業法を適用し、同年中に経営戦略を策定する予定である。
 経営の健全性を確保するために、人口や施設稼働率等の動向を踏まえ、処理区域の見直し、浄化センターの統廃合、処理能力の縮小などの検討を今後行っていく。
</t>
    <rPh sb="283" eb="286">
      <t>ドウネンチュウ</t>
    </rPh>
    <rPh sb="287" eb="289">
      <t>ケイエイ</t>
    </rPh>
    <rPh sb="289" eb="291">
      <t>センリャク</t>
    </rPh>
    <rPh sb="292" eb="294">
      <t>サクテイ</t>
    </rPh>
    <rPh sb="296" eb="298">
      <t>ヨテイ</t>
    </rPh>
    <rPh sb="369" eb="371">
      <t>コンゴ</t>
    </rPh>
    <rPh sb="371" eb="372">
      <t>オコナ</t>
    </rPh>
    <phoneticPr fontId="4"/>
  </si>
  <si>
    <t xml:space="preserve"> ③管渠改善については、現状、維持管理上支障となる箇所の修繕程度である。
 今後５０年を経過する管渠について、計画的に更新する必要があるが、それを担保するためには、安定的な財源である使用料収入の確保が課題となる。
</t>
    <phoneticPr fontId="4"/>
  </si>
  <si>
    <r>
      <t xml:space="preserve"> ①単年度の収支については、維持管理や支払利息等の費用を料金収入や一般会計か</t>
    </r>
    <r>
      <rPr>
        <sz val="10"/>
        <rFont val="ＭＳ ゴシック"/>
        <family val="3"/>
        <charset val="128"/>
      </rPr>
      <t xml:space="preserve">らの繰入金等の収益で7割程度しか賄えておらず、維持管理費の削減や使用料収入の増加といった経営改善に向けた取り組みが必要である。
 ④企業債残高対事業規模比率が類似団体平均の約１．７倍と高いのは、平成２２年度から２６年度までの間は、処理区拡大に備えて浄化センターの処理能力を向上させる必要があり、その後は処理区域拡大のための投資を行ったことが主な要因である。その投資規模に対して、料金水準が低いことを示しているため、経営改善が必要である。
 ⑤経費回収率は、類似団体平均の約７割と大幅に低く、料金水準の適正化が必要である。
 ⑥汚水処理原価は、類似団体平均より高く、更なる効率的な汚水処理が必要である。
 ⑦施設利用率が、類似団体平均より10ポイント程低いのは、処理場の増設により処理能力が高まったためであるが、年々一日平均処理量は大口事業者の接続等により増加しており、今後は処理区域拡大に伴う水洗化人口の増加により、一日平均処理量が増え、浄化センターの効率性の向上が見込まれる。
 ⑧水洗化率は、類似団体平均より低く、近年拡大した処理区域においては比較的新しい住宅が多く、現在利用している合併処理浄化槽からの下水道切替へのインセンティブが働きにくいこと等により、前年度に比べ減少しているため、今後も向上の取り組みが必要である。
</t>
    </r>
    <rPh sb="118" eb="120">
      <t>ルイジ</t>
    </rPh>
    <rPh sb="120" eb="122">
      <t>ダンタイ</t>
    </rPh>
    <rPh sb="122" eb="124">
      <t>ヘイキン</t>
    </rPh>
    <rPh sb="125" eb="126">
      <t>ヤク</t>
    </rPh>
    <rPh sb="129" eb="130">
      <t>バイ</t>
    </rPh>
    <rPh sb="131" eb="132">
      <t>タカ</t>
    </rPh>
    <rPh sb="188" eb="189">
      <t>ゴ</t>
    </rPh>
    <rPh sb="190" eb="192">
      <t>ショリ</t>
    </rPh>
    <rPh sb="192" eb="194">
      <t>クイキ</t>
    </rPh>
    <rPh sb="194" eb="196">
      <t>カクダイ</t>
    </rPh>
    <rPh sb="203" eb="204">
      <t>オコナ</t>
    </rPh>
    <rPh sb="366" eb="367">
      <t>ホド</t>
    </rPh>
    <rPh sb="367" eb="368">
      <t>ヒク</t>
    </rPh>
    <rPh sb="372" eb="375">
      <t>ショリジョウ</t>
    </rPh>
    <rPh sb="376" eb="378">
      <t>ゾウセツ</t>
    </rPh>
    <rPh sb="381" eb="383">
      <t>ショリ</t>
    </rPh>
    <rPh sb="383" eb="385">
      <t>ノウリョク</t>
    </rPh>
    <rPh sb="386" eb="387">
      <t>タカ</t>
    </rPh>
    <rPh sb="397" eb="399">
      <t>ネンネン</t>
    </rPh>
    <rPh sb="399" eb="401">
      <t>イチニチ</t>
    </rPh>
    <rPh sb="401" eb="403">
      <t>ヘイキン</t>
    </rPh>
    <rPh sb="403" eb="405">
      <t>ショリ</t>
    </rPh>
    <rPh sb="405" eb="406">
      <t>リョウ</t>
    </rPh>
    <rPh sb="407" eb="409">
      <t>オオグチ</t>
    </rPh>
    <rPh sb="409" eb="412">
      <t>ジギョウシャ</t>
    </rPh>
    <rPh sb="413" eb="415">
      <t>セツゾク</t>
    </rPh>
    <rPh sb="415" eb="416">
      <t>トウ</t>
    </rPh>
    <rPh sb="419" eb="421">
      <t>ゾウカ</t>
    </rPh>
    <rPh sb="450" eb="452">
      <t>イチニチ</t>
    </rPh>
    <rPh sb="452" eb="454">
      <t>ヘイキン</t>
    </rPh>
    <rPh sb="454" eb="456">
      <t>ショリ</t>
    </rPh>
    <rPh sb="456" eb="457">
      <t>リョウ</t>
    </rPh>
    <rPh sb="458" eb="459">
      <t>フ</t>
    </rPh>
    <rPh sb="502" eb="504">
      <t>キンネン</t>
    </rPh>
    <rPh sb="504" eb="506">
      <t>カクダイ</t>
    </rPh>
    <rPh sb="508" eb="510">
      <t>ショリ</t>
    </rPh>
    <rPh sb="510" eb="512">
      <t>クイキ</t>
    </rPh>
    <rPh sb="517" eb="520">
      <t>ヒカクテキ</t>
    </rPh>
    <rPh sb="520" eb="521">
      <t>アタラ</t>
    </rPh>
    <rPh sb="523" eb="525">
      <t>ジュウタク</t>
    </rPh>
    <rPh sb="526" eb="527">
      <t>オオ</t>
    </rPh>
    <rPh sb="529" eb="531">
      <t>ゲンザイ</t>
    </rPh>
    <rPh sb="531" eb="533">
      <t>リヨウ</t>
    </rPh>
    <rPh sb="537" eb="539">
      <t>ガッペイ</t>
    </rPh>
    <rPh sb="539" eb="541">
      <t>ショリ</t>
    </rPh>
    <rPh sb="541" eb="544">
      <t>ジョウカソウ</t>
    </rPh>
    <rPh sb="547" eb="550">
      <t>ゲスイドウ</t>
    </rPh>
    <rPh sb="550" eb="552">
      <t>キリカエ</t>
    </rPh>
    <rPh sb="562" eb="563">
      <t>ハタラ</t>
    </rPh>
    <rPh sb="569" eb="570">
      <t>ナド</t>
    </rPh>
    <rPh sb="574" eb="577">
      <t>ゼンネンド</t>
    </rPh>
    <rPh sb="578" eb="579">
      <t>クラ</t>
    </rPh>
    <rPh sb="580" eb="582">
      <t>ゲンショウ</t>
    </rPh>
    <rPh sb="589" eb="591">
      <t>コンゴ</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</si>
</sst>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_);[Red]\(&quot;¥&quot;#,##0\)"/>
    <numFmt numFmtId="176" formatCode="#,##0;&quot;△&quot;#,##0"/>
    <numFmt numFmtId="177" formatCode="#,##0.00;&quot;△&quot;#,##0.00"/>
    <numFmt numFmtId="178" formatCode="#,##0.00;&quot;△&quot;#,##0.00;&quot;-&quot;"/>
    <numFmt numFmtId="179" formatCode="0.00_);[Red]\(0.00\)"/>
    <numFmt numFmtId="180" formatCode="ge"/>
  </numFmts>
  <fonts count="24"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
      <sz val="10"/>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22" fillId="0" borderId="6" xfId="1" applyFont="1" applyBorder="1" applyAlignment="1" applyProtection="1">
      <alignment horizontal="left" vertical="top" wrapText="1"/>
      <protection locked="0"/>
    </xf>
    <xf numFmtId="0" fontId="22" fillId="0" borderId="0" xfId="1" applyFont="1" applyBorder="1" applyAlignment="1" applyProtection="1">
      <alignment horizontal="left" vertical="top" wrapText="1"/>
      <protection locked="0"/>
    </xf>
    <xf numFmtId="0" fontId="22" fillId="0" borderId="7" xfId="1" applyFont="1" applyBorder="1" applyAlignment="1" applyProtection="1">
      <alignment horizontal="left" vertical="top" wrapText="1"/>
      <protection locked="0"/>
    </xf>
    <xf numFmtId="0" fontId="22" fillId="0" borderId="8" xfId="1" applyFont="1" applyBorder="1" applyAlignment="1" applyProtection="1">
      <alignment horizontal="left" vertical="top" wrapText="1"/>
      <protection locked="0"/>
    </xf>
    <xf numFmtId="0" fontId="22" fillId="0" borderId="1" xfId="1" applyFont="1" applyBorder="1" applyAlignment="1" applyProtection="1">
      <alignment horizontal="left" vertical="top" wrapText="1"/>
      <protection locked="0"/>
    </xf>
    <xf numFmtId="0" fontId="22"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0.03</c:v>
                </c:pt>
                <c:pt idx="1">
                  <c:v>0.03</c:v>
                </c:pt>
                <c:pt idx="2">
                  <c:v>0.04</c:v>
                </c:pt>
                <c:pt idx="3">
                  <c:v>0.02</c:v>
                </c:pt>
                <c:pt idx="4">
                  <c:v>0.02</c:v>
                </c:pt>
              </c:numCache>
            </c:numRef>
          </c:val>
          <c:extLst>
            <c:ext xmlns:c16="http://schemas.microsoft.com/office/drawing/2014/chart" uri="{C3380CC4-5D6E-409C-BE32-E72D297353CC}">
              <c16:uniqueId val="{00000000-0703-4BF4-9EF7-8F208D91E870}"/>
            </c:ext>
          </c:extLst>
        </c:ser>
        <c:dLbls>
          <c:showLegendKey val="0"/>
          <c:showVal val="0"/>
          <c:showCatName val="0"/>
          <c:showSerName val="0"/>
          <c:showPercent val="0"/>
          <c:showBubbleSize val="0"/>
        </c:dLbls>
        <c:gapWidth val="150"/>
        <c:axId val="90818432"/>
        <c:axId val="90828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0.05</c:v>
                </c:pt>
                <c:pt idx="2">
                  <c:v>7.0000000000000007E-2</c:v>
                </c:pt>
                <c:pt idx="3">
                  <c:v>7.0000000000000007E-2</c:v>
                </c:pt>
                <c:pt idx="4">
                  <c:v>0.1</c:v>
                </c:pt>
              </c:numCache>
            </c:numRef>
          </c:val>
          <c:smooth val="0"/>
          <c:extLst>
            <c:ext xmlns:c16="http://schemas.microsoft.com/office/drawing/2014/chart" uri="{C3380CC4-5D6E-409C-BE32-E72D297353CC}">
              <c16:uniqueId val="{00000001-0703-4BF4-9EF7-8F208D91E870}"/>
            </c:ext>
          </c:extLst>
        </c:ser>
        <c:dLbls>
          <c:showLegendKey val="0"/>
          <c:showVal val="0"/>
          <c:showCatName val="0"/>
          <c:showSerName val="0"/>
          <c:showPercent val="0"/>
          <c:showBubbleSize val="0"/>
        </c:dLbls>
        <c:marker val="1"/>
        <c:smooth val="0"/>
        <c:axId val="90818432"/>
        <c:axId val="90828800"/>
      </c:lineChart>
      <c:dateAx>
        <c:axId val="90818432"/>
        <c:scaling>
          <c:orientation val="minMax"/>
        </c:scaling>
        <c:delete val="1"/>
        <c:axPos val="b"/>
        <c:numFmt formatCode="ge" sourceLinked="1"/>
        <c:majorTickMark val="none"/>
        <c:minorTickMark val="none"/>
        <c:tickLblPos val="none"/>
        <c:crossAx val="90828800"/>
        <c:crosses val="autoZero"/>
        <c:auto val="1"/>
        <c:lblOffset val="100"/>
        <c:baseTimeUnit val="years"/>
      </c:dateAx>
      <c:valAx>
        <c:axId val="90828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818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58.34</c:v>
                </c:pt>
                <c:pt idx="1">
                  <c:v>63.67</c:v>
                </c:pt>
                <c:pt idx="2">
                  <c:v>66.849999999999994</c:v>
                </c:pt>
                <c:pt idx="3">
                  <c:v>67.95</c:v>
                </c:pt>
                <c:pt idx="4">
                  <c:v>47.94</c:v>
                </c:pt>
              </c:numCache>
            </c:numRef>
          </c:val>
          <c:extLst>
            <c:ext xmlns:c16="http://schemas.microsoft.com/office/drawing/2014/chart" uri="{C3380CC4-5D6E-409C-BE32-E72D297353CC}">
              <c16:uniqueId val="{00000000-0A1F-4FD6-A8B7-22AC29429A32}"/>
            </c:ext>
          </c:extLst>
        </c:ser>
        <c:dLbls>
          <c:showLegendKey val="0"/>
          <c:showVal val="0"/>
          <c:showCatName val="0"/>
          <c:showSerName val="0"/>
          <c:showPercent val="0"/>
          <c:showBubbleSize val="0"/>
        </c:dLbls>
        <c:gapWidth val="150"/>
        <c:axId val="52086272"/>
        <c:axId val="52088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64.75</c:v>
                </c:pt>
                <c:pt idx="1">
                  <c:v>62.03</c:v>
                </c:pt>
                <c:pt idx="2">
                  <c:v>59.27</c:v>
                </c:pt>
                <c:pt idx="3">
                  <c:v>62.64</c:v>
                </c:pt>
                <c:pt idx="4">
                  <c:v>58.12</c:v>
                </c:pt>
              </c:numCache>
            </c:numRef>
          </c:val>
          <c:smooth val="0"/>
          <c:extLst>
            <c:ext xmlns:c16="http://schemas.microsoft.com/office/drawing/2014/chart" uri="{C3380CC4-5D6E-409C-BE32-E72D297353CC}">
              <c16:uniqueId val="{00000001-0A1F-4FD6-A8B7-22AC29429A32}"/>
            </c:ext>
          </c:extLst>
        </c:ser>
        <c:dLbls>
          <c:showLegendKey val="0"/>
          <c:showVal val="0"/>
          <c:showCatName val="0"/>
          <c:showSerName val="0"/>
          <c:showPercent val="0"/>
          <c:showBubbleSize val="0"/>
        </c:dLbls>
        <c:marker val="1"/>
        <c:smooth val="0"/>
        <c:axId val="52086272"/>
        <c:axId val="52088192"/>
      </c:lineChart>
      <c:dateAx>
        <c:axId val="52086272"/>
        <c:scaling>
          <c:orientation val="minMax"/>
        </c:scaling>
        <c:delete val="1"/>
        <c:axPos val="b"/>
        <c:numFmt formatCode="ge" sourceLinked="1"/>
        <c:majorTickMark val="none"/>
        <c:minorTickMark val="none"/>
        <c:tickLblPos val="none"/>
        <c:crossAx val="52088192"/>
        <c:crosses val="autoZero"/>
        <c:auto val="1"/>
        <c:lblOffset val="100"/>
        <c:baseTimeUnit val="years"/>
      </c:dateAx>
      <c:valAx>
        <c:axId val="520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086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88.97</c:v>
                </c:pt>
                <c:pt idx="1">
                  <c:v>89.49</c:v>
                </c:pt>
                <c:pt idx="2">
                  <c:v>89.49</c:v>
                </c:pt>
                <c:pt idx="3">
                  <c:v>88.77</c:v>
                </c:pt>
                <c:pt idx="4">
                  <c:v>87.62</c:v>
                </c:pt>
              </c:numCache>
            </c:numRef>
          </c:val>
          <c:extLst>
            <c:ext xmlns:c16="http://schemas.microsoft.com/office/drawing/2014/chart" uri="{C3380CC4-5D6E-409C-BE32-E72D297353CC}">
              <c16:uniqueId val="{00000000-821A-4922-B7AF-204951DE7759}"/>
            </c:ext>
          </c:extLst>
        </c:ser>
        <c:dLbls>
          <c:showLegendKey val="0"/>
          <c:showVal val="0"/>
          <c:showCatName val="0"/>
          <c:showSerName val="0"/>
          <c:showPercent val="0"/>
          <c:showBubbleSize val="0"/>
        </c:dLbls>
        <c:gapWidth val="150"/>
        <c:axId val="52127616"/>
        <c:axId val="52133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92.84</c:v>
                </c:pt>
                <c:pt idx="1">
                  <c:v>93.53</c:v>
                </c:pt>
                <c:pt idx="2">
                  <c:v>92.82</c:v>
                </c:pt>
                <c:pt idx="3">
                  <c:v>92.98</c:v>
                </c:pt>
                <c:pt idx="4">
                  <c:v>93.07</c:v>
                </c:pt>
              </c:numCache>
            </c:numRef>
          </c:val>
          <c:smooth val="0"/>
          <c:extLst>
            <c:ext xmlns:c16="http://schemas.microsoft.com/office/drawing/2014/chart" uri="{C3380CC4-5D6E-409C-BE32-E72D297353CC}">
              <c16:uniqueId val="{00000001-821A-4922-B7AF-204951DE7759}"/>
            </c:ext>
          </c:extLst>
        </c:ser>
        <c:dLbls>
          <c:showLegendKey val="0"/>
          <c:showVal val="0"/>
          <c:showCatName val="0"/>
          <c:showSerName val="0"/>
          <c:showPercent val="0"/>
          <c:showBubbleSize val="0"/>
        </c:dLbls>
        <c:marker val="1"/>
        <c:smooth val="0"/>
        <c:axId val="52127616"/>
        <c:axId val="52133888"/>
      </c:lineChart>
      <c:dateAx>
        <c:axId val="52127616"/>
        <c:scaling>
          <c:orientation val="minMax"/>
        </c:scaling>
        <c:delete val="1"/>
        <c:axPos val="b"/>
        <c:numFmt formatCode="ge" sourceLinked="1"/>
        <c:majorTickMark val="none"/>
        <c:minorTickMark val="none"/>
        <c:tickLblPos val="none"/>
        <c:crossAx val="52133888"/>
        <c:crosses val="autoZero"/>
        <c:auto val="1"/>
        <c:lblOffset val="100"/>
        <c:baseTimeUnit val="years"/>
      </c:dateAx>
      <c:valAx>
        <c:axId val="52133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127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63.33</c:v>
                </c:pt>
                <c:pt idx="1">
                  <c:v>63.18</c:v>
                </c:pt>
                <c:pt idx="2">
                  <c:v>62.92</c:v>
                </c:pt>
                <c:pt idx="3">
                  <c:v>69.03</c:v>
                </c:pt>
                <c:pt idx="4">
                  <c:v>69.83</c:v>
                </c:pt>
              </c:numCache>
            </c:numRef>
          </c:val>
          <c:extLst>
            <c:ext xmlns:c16="http://schemas.microsoft.com/office/drawing/2014/chart" uri="{C3380CC4-5D6E-409C-BE32-E72D297353CC}">
              <c16:uniqueId val="{00000000-BFA4-43F5-98C3-5C716CEC08DA}"/>
            </c:ext>
          </c:extLst>
        </c:ser>
        <c:dLbls>
          <c:showLegendKey val="0"/>
          <c:showVal val="0"/>
          <c:showCatName val="0"/>
          <c:showSerName val="0"/>
          <c:showPercent val="0"/>
          <c:showBubbleSize val="0"/>
        </c:dLbls>
        <c:gapWidth val="150"/>
        <c:axId val="51513600"/>
        <c:axId val="51523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FA4-43F5-98C3-5C716CEC08DA}"/>
            </c:ext>
          </c:extLst>
        </c:ser>
        <c:dLbls>
          <c:showLegendKey val="0"/>
          <c:showVal val="0"/>
          <c:showCatName val="0"/>
          <c:showSerName val="0"/>
          <c:showPercent val="0"/>
          <c:showBubbleSize val="0"/>
        </c:dLbls>
        <c:marker val="1"/>
        <c:smooth val="0"/>
        <c:axId val="51513600"/>
        <c:axId val="51523968"/>
      </c:lineChart>
      <c:dateAx>
        <c:axId val="51513600"/>
        <c:scaling>
          <c:orientation val="minMax"/>
        </c:scaling>
        <c:delete val="1"/>
        <c:axPos val="b"/>
        <c:numFmt formatCode="ge" sourceLinked="1"/>
        <c:majorTickMark val="none"/>
        <c:minorTickMark val="none"/>
        <c:tickLblPos val="none"/>
        <c:crossAx val="51523968"/>
        <c:crosses val="autoZero"/>
        <c:auto val="1"/>
        <c:lblOffset val="100"/>
        <c:baseTimeUnit val="years"/>
      </c:dateAx>
      <c:valAx>
        <c:axId val="51523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513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168-4FEE-9F41-851DC0F179E9}"/>
            </c:ext>
          </c:extLst>
        </c:ser>
        <c:dLbls>
          <c:showLegendKey val="0"/>
          <c:showVal val="0"/>
          <c:showCatName val="0"/>
          <c:showSerName val="0"/>
          <c:showPercent val="0"/>
          <c:showBubbleSize val="0"/>
        </c:dLbls>
        <c:gapWidth val="150"/>
        <c:axId val="51546752"/>
        <c:axId val="51557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168-4FEE-9F41-851DC0F179E9}"/>
            </c:ext>
          </c:extLst>
        </c:ser>
        <c:dLbls>
          <c:showLegendKey val="0"/>
          <c:showVal val="0"/>
          <c:showCatName val="0"/>
          <c:showSerName val="0"/>
          <c:showPercent val="0"/>
          <c:showBubbleSize val="0"/>
        </c:dLbls>
        <c:marker val="1"/>
        <c:smooth val="0"/>
        <c:axId val="51546752"/>
        <c:axId val="51557120"/>
      </c:lineChart>
      <c:dateAx>
        <c:axId val="51546752"/>
        <c:scaling>
          <c:orientation val="minMax"/>
        </c:scaling>
        <c:delete val="1"/>
        <c:axPos val="b"/>
        <c:numFmt formatCode="ge" sourceLinked="1"/>
        <c:majorTickMark val="none"/>
        <c:minorTickMark val="none"/>
        <c:tickLblPos val="none"/>
        <c:crossAx val="51557120"/>
        <c:crosses val="autoZero"/>
        <c:auto val="1"/>
        <c:lblOffset val="100"/>
        <c:baseTimeUnit val="years"/>
      </c:dateAx>
      <c:valAx>
        <c:axId val="51557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546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69E-4452-8BCC-7AB1FF77D117}"/>
            </c:ext>
          </c:extLst>
        </c:ser>
        <c:dLbls>
          <c:showLegendKey val="0"/>
          <c:showVal val="0"/>
          <c:showCatName val="0"/>
          <c:showSerName val="0"/>
          <c:showPercent val="0"/>
          <c:showBubbleSize val="0"/>
        </c:dLbls>
        <c:gapWidth val="150"/>
        <c:axId val="51846144"/>
        <c:axId val="51864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69E-4452-8BCC-7AB1FF77D117}"/>
            </c:ext>
          </c:extLst>
        </c:ser>
        <c:dLbls>
          <c:showLegendKey val="0"/>
          <c:showVal val="0"/>
          <c:showCatName val="0"/>
          <c:showSerName val="0"/>
          <c:showPercent val="0"/>
          <c:showBubbleSize val="0"/>
        </c:dLbls>
        <c:marker val="1"/>
        <c:smooth val="0"/>
        <c:axId val="51846144"/>
        <c:axId val="51864704"/>
      </c:lineChart>
      <c:dateAx>
        <c:axId val="51846144"/>
        <c:scaling>
          <c:orientation val="minMax"/>
        </c:scaling>
        <c:delete val="1"/>
        <c:axPos val="b"/>
        <c:numFmt formatCode="ge" sourceLinked="1"/>
        <c:majorTickMark val="none"/>
        <c:minorTickMark val="none"/>
        <c:tickLblPos val="none"/>
        <c:crossAx val="51864704"/>
        <c:crosses val="autoZero"/>
        <c:auto val="1"/>
        <c:lblOffset val="100"/>
        <c:baseTimeUnit val="years"/>
      </c:dateAx>
      <c:valAx>
        <c:axId val="51864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84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EAC-4262-B60D-2821F217871F}"/>
            </c:ext>
          </c:extLst>
        </c:ser>
        <c:dLbls>
          <c:showLegendKey val="0"/>
          <c:showVal val="0"/>
          <c:showCatName val="0"/>
          <c:showSerName val="0"/>
          <c:showPercent val="0"/>
          <c:showBubbleSize val="0"/>
        </c:dLbls>
        <c:gapWidth val="150"/>
        <c:axId val="51898624"/>
        <c:axId val="51777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EAC-4262-B60D-2821F217871F}"/>
            </c:ext>
          </c:extLst>
        </c:ser>
        <c:dLbls>
          <c:showLegendKey val="0"/>
          <c:showVal val="0"/>
          <c:showCatName val="0"/>
          <c:showSerName val="0"/>
          <c:showPercent val="0"/>
          <c:showBubbleSize val="0"/>
        </c:dLbls>
        <c:marker val="1"/>
        <c:smooth val="0"/>
        <c:axId val="51898624"/>
        <c:axId val="51777536"/>
      </c:lineChart>
      <c:dateAx>
        <c:axId val="51898624"/>
        <c:scaling>
          <c:orientation val="minMax"/>
        </c:scaling>
        <c:delete val="1"/>
        <c:axPos val="b"/>
        <c:numFmt formatCode="ge" sourceLinked="1"/>
        <c:majorTickMark val="none"/>
        <c:minorTickMark val="none"/>
        <c:tickLblPos val="none"/>
        <c:crossAx val="51777536"/>
        <c:crosses val="autoZero"/>
        <c:auto val="1"/>
        <c:lblOffset val="100"/>
        <c:baseTimeUnit val="years"/>
      </c:dateAx>
      <c:valAx>
        <c:axId val="51777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898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154-46C4-A958-663982F8AF71}"/>
            </c:ext>
          </c:extLst>
        </c:ser>
        <c:dLbls>
          <c:showLegendKey val="0"/>
          <c:showVal val="0"/>
          <c:showCatName val="0"/>
          <c:showSerName val="0"/>
          <c:showPercent val="0"/>
          <c:showBubbleSize val="0"/>
        </c:dLbls>
        <c:gapWidth val="150"/>
        <c:axId val="51812608"/>
        <c:axId val="51818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154-46C4-A958-663982F8AF71}"/>
            </c:ext>
          </c:extLst>
        </c:ser>
        <c:dLbls>
          <c:showLegendKey val="0"/>
          <c:showVal val="0"/>
          <c:showCatName val="0"/>
          <c:showSerName val="0"/>
          <c:showPercent val="0"/>
          <c:showBubbleSize val="0"/>
        </c:dLbls>
        <c:marker val="1"/>
        <c:smooth val="0"/>
        <c:axId val="51812608"/>
        <c:axId val="51818880"/>
      </c:lineChart>
      <c:dateAx>
        <c:axId val="51812608"/>
        <c:scaling>
          <c:orientation val="minMax"/>
        </c:scaling>
        <c:delete val="1"/>
        <c:axPos val="b"/>
        <c:numFmt formatCode="ge" sourceLinked="1"/>
        <c:majorTickMark val="none"/>
        <c:minorTickMark val="none"/>
        <c:tickLblPos val="none"/>
        <c:crossAx val="51818880"/>
        <c:crosses val="autoZero"/>
        <c:auto val="1"/>
        <c:lblOffset val="100"/>
        <c:baseTimeUnit val="years"/>
      </c:dateAx>
      <c:valAx>
        <c:axId val="51818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812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1125.0999999999999</c:v>
                </c:pt>
                <c:pt idx="1">
                  <c:v>1202.07</c:v>
                </c:pt>
                <c:pt idx="2">
                  <c:v>1237.05</c:v>
                </c:pt>
                <c:pt idx="3">
                  <c:v>1087</c:v>
                </c:pt>
                <c:pt idx="4">
                  <c:v>1097.99</c:v>
                </c:pt>
              </c:numCache>
            </c:numRef>
          </c:val>
          <c:extLst>
            <c:ext xmlns:c16="http://schemas.microsoft.com/office/drawing/2014/chart" uri="{C3380CC4-5D6E-409C-BE32-E72D297353CC}">
              <c16:uniqueId val="{00000000-27F4-4095-8B75-E489A268607A}"/>
            </c:ext>
          </c:extLst>
        </c:ser>
        <c:dLbls>
          <c:showLegendKey val="0"/>
          <c:showVal val="0"/>
          <c:showCatName val="0"/>
          <c:showSerName val="0"/>
          <c:showPercent val="0"/>
          <c:showBubbleSize val="0"/>
        </c:dLbls>
        <c:gapWidth val="150"/>
        <c:axId val="51917568"/>
        <c:axId val="51919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708.85</c:v>
                </c:pt>
                <c:pt idx="1">
                  <c:v>660.23</c:v>
                </c:pt>
                <c:pt idx="2">
                  <c:v>658.6</c:v>
                </c:pt>
                <c:pt idx="3">
                  <c:v>664.04</c:v>
                </c:pt>
                <c:pt idx="4">
                  <c:v>625.12</c:v>
                </c:pt>
              </c:numCache>
            </c:numRef>
          </c:val>
          <c:smooth val="0"/>
          <c:extLst>
            <c:ext xmlns:c16="http://schemas.microsoft.com/office/drawing/2014/chart" uri="{C3380CC4-5D6E-409C-BE32-E72D297353CC}">
              <c16:uniqueId val="{00000001-27F4-4095-8B75-E489A268607A}"/>
            </c:ext>
          </c:extLst>
        </c:ser>
        <c:dLbls>
          <c:showLegendKey val="0"/>
          <c:showVal val="0"/>
          <c:showCatName val="0"/>
          <c:showSerName val="0"/>
          <c:showPercent val="0"/>
          <c:showBubbleSize val="0"/>
        </c:dLbls>
        <c:marker val="1"/>
        <c:smooth val="0"/>
        <c:axId val="51917568"/>
        <c:axId val="51919488"/>
      </c:lineChart>
      <c:dateAx>
        <c:axId val="51917568"/>
        <c:scaling>
          <c:orientation val="minMax"/>
        </c:scaling>
        <c:delete val="1"/>
        <c:axPos val="b"/>
        <c:numFmt formatCode="ge" sourceLinked="1"/>
        <c:majorTickMark val="none"/>
        <c:minorTickMark val="none"/>
        <c:tickLblPos val="none"/>
        <c:crossAx val="51919488"/>
        <c:crosses val="autoZero"/>
        <c:auto val="1"/>
        <c:lblOffset val="100"/>
        <c:baseTimeUnit val="years"/>
      </c:dateAx>
      <c:valAx>
        <c:axId val="51919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917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58.7</c:v>
                </c:pt>
                <c:pt idx="1">
                  <c:v>58.65</c:v>
                </c:pt>
                <c:pt idx="2">
                  <c:v>59.4</c:v>
                </c:pt>
                <c:pt idx="3">
                  <c:v>64.89</c:v>
                </c:pt>
                <c:pt idx="4">
                  <c:v>64.91</c:v>
                </c:pt>
              </c:numCache>
            </c:numRef>
          </c:val>
          <c:extLst>
            <c:ext xmlns:c16="http://schemas.microsoft.com/office/drawing/2014/chart" uri="{C3380CC4-5D6E-409C-BE32-E72D297353CC}">
              <c16:uniqueId val="{00000000-D0D6-4FC9-9F71-DD0B5BD5117D}"/>
            </c:ext>
          </c:extLst>
        </c:ser>
        <c:dLbls>
          <c:showLegendKey val="0"/>
          <c:showVal val="0"/>
          <c:showCatName val="0"/>
          <c:showSerName val="0"/>
          <c:showPercent val="0"/>
          <c:showBubbleSize val="0"/>
        </c:dLbls>
        <c:gapWidth val="150"/>
        <c:axId val="51958912"/>
        <c:axId val="51960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89.47</c:v>
                </c:pt>
                <c:pt idx="1">
                  <c:v>88.7</c:v>
                </c:pt>
                <c:pt idx="2">
                  <c:v>88.44</c:v>
                </c:pt>
                <c:pt idx="3">
                  <c:v>86.2</c:v>
                </c:pt>
                <c:pt idx="4">
                  <c:v>89.74</c:v>
                </c:pt>
              </c:numCache>
            </c:numRef>
          </c:val>
          <c:smooth val="0"/>
          <c:extLst>
            <c:ext xmlns:c16="http://schemas.microsoft.com/office/drawing/2014/chart" uri="{C3380CC4-5D6E-409C-BE32-E72D297353CC}">
              <c16:uniqueId val="{00000001-D0D6-4FC9-9F71-DD0B5BD5117D}"/>
            </c:ext>
          </c:extLst>
        </c:ser>
        <c:dLbls>
          <c:showLegendKey val="0"/>
          <c:showVal val="0"/>
          <c:showCatName val="0"/>
          <c:showSerName val="0"/>
          <c:showPercent val="0"/>
          <c:showBubbleSize val="0"/>
        </c:dLbls>
        <c:marker val="1"/>
        <c:smooth val="0"/>
        <c:axId val="51958912"/>
        <c:axId val="51960832"/>
      </c:lineChart>
      <c:dateAx>
        <c:axId val="51958912"/>
        <c:scaling>
          <c:orientation val="minMax"/>
        </c:scaling>
        <c:delete val="1"/>
        <c:axPos val="b"/>
        <c:numFmt formatCode="ge" sourceLinked="1"/>
        <c:majorTickMark val="none"/>
        <c:minorTickMark val="none"/>
        <c:tickLblPos val="none"/>
        <c:crossAx val="51960832"/>
        <c:crosses val="autoZero"/>
        <c:auto val="1"/>
        <c:lblOffset val="100"/>
        <c:baseTimeUnit val="years"/>
      </c:dateAx>
      <c:valAx>
        <c:axId val="51960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958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160.81</c:v>
                </c:pt>
                <c:pt idx="1">
                  <c:v>160.87</c:v>
                </c:pt>
                <c:pt idx="2">
                  <c:v>162.47999999999999</c:v>
                </c:pt>
                <c:pt idx="3">
                  <c:v>150</c:v>
                </c:pt>
                <c:pt idx="4">
                  <c:v>150</c:v>
                </c:pt>
              </c:numCache>
            </c:numRef>
          </c:val>
          <c:extLst>
            <c:ext xmlns:c16="http://schemas.microsoft.com/office/drawing/2014/chart" uri="{C3380CC4-5D6E-409C-BE32-E72D297353CC}">
              <c16:uniqueId val="{00000000-279A-4DC4-8329-F0AD35A52459}"/>
            </c:ext>
          </c:extLst>
        </c:ser>
        <c:dLbls>
          <c:showLegendKey val="0"/>
          <c:showVal val="0"/>
          <c:showCatName val="0"/>
          <c:showSerName val="0"/>
          <c:showPercent val="0"/>
          <c:showBubbleSize val="0"/>
        </c:dLbls>
        <c:gapWidth val="150"/>
        <c:axId val="52053120"/>
        <c:axId val="52055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143.47999999999999</c:v>
                </c:pt>
                <c:pt idx="1">
                  <c:v>145.05000000000001</c:v>
                </c:pt>
                <c:pt idx="2">
                  <c:v>147.15</c:v>
                </c:pt>
                <c:pt idx="3">
                  <c:v>146.47999999999999</c:v>
                </c:pt>
                <c:pt idx="4">
                  <c:v>141.24</c:v>
                </c:pt>
              </c:numCache>
            </c:numRef>
          </c:val>
          <c:smooth val="0"/>
          <c:extLst>
            <c:ext xmlns:c16="http://schemas.microsoft.com/office/drawing/2014/chart" uri="{C3380CC4-5D6E-409C-BE32-E72D297353CC}">
              <c16:uniqueId val="{00000001-279A-4DC4-8329-F0AD35A52459}"/>
            </c:ext>
          </c:extLst>
        </c:ser>
        <c:dLbls>
          <c:showLegendKey val="0"/>
          <c:showVal val="0"/>
          <c:showCatName val="0"/>
          <c:showSerName val="0"/>
          <c:showPercent val="0"/>
          <c:showBubbleSize val="0"/>
        </c:dLbls>
        <c:marker val="1"/>
        <c:smooth val="0"/>
        <c:axId val="52053120"/>
        <c:axId val="52055040"/>
      </c:lineChart>
      <c:dateAx>
        <c:axId val="52053120"/>
        <c:scaling>
          <c:orientation val="minMax"/>
        </c:scaling>
        <c:delete val="1"/>
        <c:axPos val="b"/>
        <c:numFmt formatCode="ge" sourceLinked="1"/>
        <c:majorTickMark val="none"/>
        <c:minorTickMark val="none"/>
        <c:tickLblPos val="none"/>
        <c:crossAx val="52055040"/>
        <c:crosses val="autoZero"/>
        <c:auto val="1"/>
        <c:lblOffset val="100"/>
        <c:baseTimeUnit val="years"/>
      </c:dateAx>
      <c:valAx>
        <c:axId val="52055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053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3" t="str">
        <f>データ!H6</f>
        <v>愛知県　瀬戸市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Bc1</v>
      </c>
      <c r="X8" s="48"/>
      <c r="Y8" s="48"/>
      <c r="Z8" s="48"/>
      <c r="AA8" s="48"/>
      <c r="AB8" s="48"/>
      <c r="AC8" s="48"/>
      <c r="AD8" s="49" t="s">
        <v>122</v>
      </c>
      <c r="AE8" s="49"/>
      <c r="AF8" s="49"/>
      <c r="AG8" s="49"/>
      <c r="AH8" s="49"/>
      <c r="AI8" s="49"/>
      <c r="AJ8" s="49"/>
      <c r="AK8" s="4"/>
      <c r="AL8" s="50">
        <f>データ!S6</f>
        <v>130403</v>
      </c>
      <c r="AM8" s="50"/>
      <c r="AN8" s="50"/>
      <c r="AO8" s="50"/>
      <c r="AP8" s="50"/>
      <c r="AQ8" s="50"/>
      <c r="AR8" s="50"/>
      <c r="AS8" s="50"/>
      <c r="AT8" s="45">
        <f>データ!T6</f>
        <v>111.4</v>
      </c>
      <c r="AU8" s="45"/>
      <c r="AV8" s="45"/>
      <c r="AW8" s="45"/>
      <c r="AX8" s="45"/>
      <c r="AY8" s="45"/>
      <c r="AZ8" s="45"/>
      <c r="BA8" s="45"/>
      <c r="BB8" s="45">
        <f>データ!U6</f>
        <v>1170.58</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58.92</v>
      </c>
      <c r="Q10" s="45"/>
      <c r="R10" s="45"/>
      <c r="S10" s="45"/>
      <c r="T10" s="45"/>
      <c r="U10" s="45"/>
      <c r="V10" s="45"/>
      <c r="W10" s="45">
        <f>データ!Q6</f>
        <v>89.16</v>
      </c>
      <c r="X10" s="45"/>
      <c r="Y10" s="45"/>
      <c r="Z10" s="45"/>
      <c r="AA10" s="45"/>
      <c r="AB10" s="45"/>
      <c r="AC10" s="45"/>
      <c r="AD10" s="50">
        <f>データ!R6</f>
        <v>1728</v>
      </c>
      <c r="AE10" s="50"/>
      <c r="AF10" s="50"/>
      <c r="AG10" s="50"/>
      <c r="AH10" s="50"/>
      <c r="AI10" s="50"/>
      <c r="AJ10" s="50"/>
      <c r="AK10" s="2"/>
      <c r="AL10" s="50">
        <f>データ!V6</f>
        <v>76777</v>
      </c>
      <c r="AM10" s="50"/>
      <c r="AN10" s="50"/>
      <c r="AO10" s="50"/>
      <c r="AP10" s="50"/>
      <c r="AQ10" s="50"/>
      <c r="AR10" s="50"/>
      <c r="AS10" s="50"/>
      <c r="AT10" s="45">
        <f>データ!W6</f>
        <v>13.6</v>
      </c>
      <c r="AU10" s="45"/>
      <c r="AV10" s="45"/>
      <c r="AW10" s="45"/>
      <c r="AX10" s="45"/>
      <c r="AY10" s="45"/>
      <c r="AZ10" s="45"/>
      <c r="BA10" s="45"/>
      <c r="BB10" s="45">
        <f>データ!X6</f>
        <v>5645.37</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125</v>
      </c>
      <c r="BM16" s="70"/>
      <c r="BN16" s="70"/>
      <c r="BO16" s="70"/>
      <c r="BP16" s="70"/>
      <c r="BQ16" s="70"/>
      <c r="BR16" s="70"/>
      <c r="BS16" s="70"/>
      <c r="BT16" s="70"/>
      <c r="BU16" s="70"/>
      <c r="BV16" s="70"/>
      <c r="BW16" s="70"/>
      <c r="BX16" s="70"/>
      <c r="BY16" s="70"/>
      <c r="BZ16" s="7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x14ac:dyDescent="0.15">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x14ac:dyDescent="0.15">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6" t="s">
        <v>124</v>
      </c>
      <c r="BM47" s="77"/>
      <c r="BN47" s="77"/>
      <c r="BO47" s="77"/>
      <c r="BP47" s="77"/>
      <c r="BQ47" s="77"/>
      <c r="BR47" s="77"/>
      <c r="BS47" s="77"/>
      <c r="BT47" s="77"/>
      <c r="BU47" s="77"/>
      <c r="BV47" s="77"/>
      <c r="BW47" s="77"/>
      <c r="BX47" s="77"/>
      <c r="BY47" s="77"/>
      <c r="BZ47" s="78"/>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6"/>
      <c r="BM48" s="77"/>
      <c r="BN48" s="77"/>
      <c r="BO48" s="77"/>
      <c r="BP48" s="77"/>
      <c r="BQ48" s="77"/>
      <c r="BR48" s="77"/>
      <c r="BS48" s="77"/>
      <c r="BT48" s="77"/>
      <c r="BU48" s="77"/>
      <c r="BV48" s="77"/>
      <c r="BW48" s="77"/>
      <c r="BX48" s="77"/>
      <c r="BY48" s="77"/>
      <c r="BZ48" s="78"/>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6"/>
      <c r="BM49" s="77"/>
      <c r="BN49" s="77"/>
      <c r="BO49" s="77"/>
      <c r="BP49" s="77"/>
      <c r="BQ49" s="77"/>
      <c r="BR49" s="77"/>
      <c r="BS49" s="77"/>
      <c r="BT49" s="77"/>
      <c r="BU49" s="77"/>
      <c r="BV49" s="77"/>
      <c r="BW49" s="77"/>
      <c r="BX49" s="77"/>
      <c r="BY49" s="77"/>
      <c r="BZ49" s="78"/>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6"/>
      <c r="BM50" s="77"/>
      <c r="BN50" s="77"/>
      <c r="BO50" s="77"/>
      <c r="BP50" s="77"/>
      <c r="BQ50" s="77"/>
      <c r="BR50" s="77"/>
      <c r="BS50" s="77"/>
      <c r="BT50" s="77"/>
      <c r="BU50" s="77"/>
      <c r="BV50" s="77"/>
      <c r="BW50" s="77"/>
      <c r="BX50" s="77"/>
      <c r="BY50" s="77"/>
      <c r="BZ50" s="78"/>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6"/>
      <c r="BM51" s="77"/>
      <c r="BN51" s="77"/>
      <c r="BO51" s="77"/>
      <c r="BP51" s="77"/>
      <c r="BQ51" s="77"/>
      <c r="BR51" s="77"/>
      <c r="BS51" s="77"/>
      <c r="BT51" s="77"/>
      <c r="BU51" s="77"/>
      <c r="BV51" s="77"/>
      <c r="BW51" s="77"/>
      <c r="BX51" s="77"/>
      <c r="BY51" s="77"/>
      <c r="BZ51" s="78"/>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6"/>
      <c r="BM52" s="77"/>
      <c r="BN52" s="77"/>
      <c r="BO52" s="77"/>
      <c r="BP52" s="77"/>
      <c r="BQ52" s="77"/>
      <c r="BR52" s="77"/>
      <c r="BS52" s="77"/>
      <c r="BT52" s="77"/>
      <c r="BU52" s="77"/>
      <c r="BV52" s="77"/>
      <c r="BW52" s="77"/>
      <c r="BX52" s="77"/>
      <c r="BY52" s="77"/>
      <c r="BZ52" s="78"/>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6"/>
      <c r="BM53" s="77"/>
      <c r="BN53" s="77"/>
      <c r="BO53" s="77"/>
      <c r="BP53" s="77"/>
      <c r="BQ53" s="77"/>
      <c r="BR53" s="77"/>
      <c r="BS53" s="77"/>
      <c r="BT53" s="77"/>
      <c r="BU53" s="77"/>
      <c r="BV53" s="77"/>
      <c r="BW53" s="77"/>
      <c r="BX53" s="77"/>
      <c r="BY53" s="77"/>
      <c r="BZ53" s="78"/>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6"/>
      <c r="BM54" s="77"/>
      <c r="BN54" s="77"/>
      <c r="BO54" s="77"/>
      <c r="BP54" s="77"/>
      <c r="BQ54" s="77"/>
      <c r="BR54" s="77"/>
      <c r="BS54" s="77"/>
      <c r="BT54" s="77"/>
      <c r="BU54" s="77"/>
      <c r="BV54" s="77"/>
      <c r="BW54" s="77"/>
      <c r="BX54" s="77"/>
      <c r="BY54" s="77"/>
      <c r="BZ54" s="78"/>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6"/>
      <c r="BM55" s="77"/>
      <c r="BN55" s="77"/>
      <c r="BO55" s="77"/>
      <c r="BP55" s="77"/>
      <c r="BQ55" s="77"/>
      <c r="BR55" s="77"/>
      <c r="BS55" s="77"/>
      <c r="BT55" s="77"/>
      <c r="BU55" s="77"/>
      <c r="BV55" s="77"/>
      <c r="BW55" s="77"/>
      <c r="BX55" s="77"/>
      <c r="BY55" s="77"/>
      <c r="BZ55" s="78"/>
    </row>
    <row r="56" spans="1:78" ht="13.5" customHeight="1" x14ac:dyDescent="0.15">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76"/>
      <c r="BM56" s="77"/>
      <c r="BN56" s="77"/>
      <c r="BO56" s="77"/>
      <c r="BP56" s="77"/>
      <c r="BQ56" s="77"/>
      <c r="BR56" s="77"/>
      <c r="BS56" s="77"/>
      <c r="BT56" s="77"/>
      <c r="BU56" s="77"/>
      <c r="BV56" s="77"/>
      <c r="BW56" s="77"/>
      <c r="BX56" s="77"/>
      <c r="BY56" s="77"/>
      <c r="BZ56" s="78"/>
    </row>
    <row r="57" spans="1:78" ht="13.5" customHeight="1" x14ac:dyDescent="0.15">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76"/>
      <c r="BM57" s="77"/>
      <c r="BN57" s="77"/>
      <c r="BO57" s="77"/>
      <c r="BP57" s="77"/>
      <c r="BQ57" s="77"/>
      <c r="BR57" s="77"/>
      <c r="BS57" s="77"/>
      <c r="BT57" s="77"/>
      <c r="BU57" s="77"/>
      <c r="BV57" s="77"/>
      <c r="BW57" s="77"/>
      <c r="BX57" s="77"/>
      <c r="BY57" s="77"/>
      <c r="BZ57" s="78"/>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6"/>
      <c r="BM58" s="77"/>
      <c r="BN58" s="77"/>
      <c r="BO58" s="77"/>
      <c r="BP58" s="77"/>
      <c r="BQ58" s="77"/>
      <c r="BR58" s="77"/>
      <c r="BS58" s="77"/>
      <c r="BT58" s="77"/>
      <c r="BU58" s="77"/>
      <c r="BV58" s="77"/>
      <c r="BW58" s="77"/>
      <c r="BX58" s="77"/>
      <c r="BY58" s="77"/>
      <c r="BZ58" s="78"/>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6"/>
      <c r="BM59" s="77"/>
      <c r="BN59" s="77"/>
      <c r="BO59" s="77"/>
      <c r="BP59" s="77"/>
      <c r="BQ59" s="77"/>
      <c r="BR59" s="77"/>
      <c r="BS59" s="77"/>
      <c r="BT59" s="77"/>
      <c r="BU59" s="77"/>
      <c r="BV59" s="77"/>
      <c r="BW59" s="77"/>
      <c r="BX59" s="77"/>
      <c r="BY59" s="77"/>
      <c r="BZ59" s="78"/>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76"/>
      <c r="BM60" s="77"/>
      <c r="BN60" s="77"/>
      <c r="BO60" s="77"/>
      <c r="BP60" s="77"/>
      <c r="BQ60" s="77"/>
      <c r="BR60" s="77"/>
      <c r="BS60" s="77"/>
      <c r="BT60" s="77"/>
      <c r="BU60" s="77"/>
      <c r="BV60" s="77"/>
      <c r="BW60" s="77"/>
      <c r="BX60" s="77"/>
      <c r="BY60" s="77"/>
      <c r="BZ60" s="78"/>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76"/>
      <c r="BM61" s="77"/>
      <c r="BN61" s="77"/>
      <c r="BO61" s="77"/>
      <c r="BP61" s="77"/>
      <c r="BQ61" s="77"/>
      <c r="BR61" s="77"/>
      <c r="BS61" s="77"/>
      <c r="BT61" s="77"/>
      <c r="BU61" s="77"/>
      <c r="BV61" s="77"/>
      <c r="BW61" s="77"/>
      <c r="BX61" s="77"/>
      <c r="BY61" s="77"/>
      <c r="BZ61" s="78"/>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6"/>
      <c r="BM62" s="77"/>
      <c r="BN62" s="77"/>
      <c r="BO62" s="77"/>
      <c r="BP62" s="77"/>
      <c r="BQ62" s="77"/>
      <c r="BR62" s="77"/>
      <c r="BS62" s="77"/>
      <c r="BT62" s="77"/>
      <c r="BU62" s="77"/>
      <c r="BV62" s="77"/>
      <c r="BW62" s="77"/>
      <c r="BX62" s="77"/>
      <c r="BY62" s="77"/>
      <c r="BZ62" s="78"/>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9"/>
      <c r="BM63" s="80"/>
      <c r="BN63" s="80"/>
      <c r="BO63" s="80"/>
      <c r="BP63" s="80"/>
      <c r="BQ63" s="80"/>
      <c r="BR63" s="80"/>
      <c r="BS63" s="80"/>
      <c r="BT63" s="80"/>
      <c r="BU63" s="80"/>
      <c r="BV63" s="80"/>
      <c r="BW63" s="80"/>
      <c r="BX63" s="80"/>
      <c r="BY63" s="80"/>
      <c r="BZ63" s="81"/>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123</v>
      </c>
      <c r="BM66" s="70"/>
      <c r="BN66" s="70"/>
      <c r="BO66" s="70"/>
      <c r="BP66" s="70"/>
      <c r="BQ66" s="70"/>
      <c r="BR66" s="70"/>
      <c r="BS66" s="70"/>
      <c r="BT66" s="70"/>
      <c r="BU66" s="70"/>
      <c r="BV66" s="70"/>
      <c r="BW66" s="70"/>
      <c r="BX66" s="70"/>
      <c r="BY66" s="70"/>
      <c r="BZ66" s="71"/>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x14ac:dyDescent="0.15">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x14ac:dyDescent="0.15">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【728.30】</v>
      </c>
      <c r="I86" s="26" t="str">
        <f>データ!CA6</f>
        <v>【100.04】</v>
      </c>
      <c r="J86" s="26" t="str">
        <f>データ!CL6</f>
        <v>【137.82】</v>
      </c>
      <c r="K86" s="26" t="str">
        <f>データ!CW6</f>
        <v>【60.09】</v>
      </c>
      <c r="L86" s="26" t="str">
        <f>データ!DH6</f>
        <v>【94.90】</v>
      </c>
      <c r="M86" s="26" t="s">
        <v>56</v>
      </c>
      <c r="N86" s="26" t="s">
        <v>56</v>
      </c>
      <c r="O86" s="26" t="str">
        <f>データ!EO6</f>
        <v>【0.27】</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59</v>
      </c>
      <c r="B3" s="29" t="s">
        <v>60</v>
      </c>
      <c r="C3" s="29" t="s">
        <v>61</v>
      </c>
      <c r="D3" s="29" t="s">
        <v>62</v>
      </c>
      <c r="E3" s="29" t="s">
        <v>63</v>
      </c>
      <c r="F3" s="29" t="s">
        <v>64</v>
      </c>
      <c r="G3" s="29" t="s">
        <v>65</v>
      </c>
      <c r="H3" s="83" t="s">
        <v>66</v>
      </c>
      <c r="I3" s="84"/>
      <c r="J3" s="84"/>
      <c r="K3" s="84"/>
      <c r="L3" s="84"/>
      <c r="M3" s="84"/>
      <c r="N3" s="84"/>
      <c r="O3" s="84"/>
      <c r="P3" s="84"/>
      <c r="Q3" s="84"/>
      <c r="R3" s="84"/>
      <c r="S3" s="84"/>
      <c r="T3" s="84"/>
      <c r="U3" s="84"/>
      <c r="V3" s="84"/>
      <c r="W3" s="84"/>
      <c r="X3" s="85"/>
      <c r="Y3" s="89" t="s">
        <v>67</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68</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x14ac:dyDescent="0.15">
      <c r="A4" s="28" t="s">
        <v>69</v>
      </c>
      <c r="B4" s="30"/>
      <c r="C4" s="30"/>
      <c r="D4" s="30"/>
      <c r="E4" s="30"/>
      <c r="F4" s="30"/>
      <c r="G4" s="30"/>
      <c r="H4" s="86"/>
      <c r="I4" s="87"/>
      <c r="J4" s="87"/>
      <c r="K4" s="87"/>
      <c r="L4" s="87"/>
      <c r="M4" s="87"/>
      <c r="N4" s="87"/>
      <c r="O4" s="87"/>
      <c r="P4" s="87"/>
      <c r="Q4" s="87"/>
      <c r="R4" s="87"/>
      <c r="S4" s="87"/>
      <c r="T4" s="87"/>
      <c r="U4" s="87"/>
      <c r="V4" s="87"/>
      <c r="W4" s="87"/>
      <c r="X4" s="88"/>
      <c r="Y4" s="82" t="s">
        <v>70</v>
      </c>
      <c r="Z4" s="82"/>
      <c r="AA4" s="82"/>
      <c r="AB4" s="82"/>
      <c r="AC4" s="82"/>
      <c r="AD4" s="82"/>
      <c r="AE4" s="82"/>
      <c r="AF4" s="82"/>
      <c r="AG4" s="82"/>
      <c r="AH4" s="82"/>
      <c r="AI4" s="82"/>
      <c r="AJ4" s="82" t="s">
        <v>71</v>
      </c>
      <c r="AK4" s="82"/>
      <c r="AL4" s="82"/>
      <c r="AM4" s="82"/>
      <c r="AN4" s="82"/>
      <c r="AO4" s="82"/>
      <c r="AP4" s="82"/>
      <c r="AQ4" s="82"/>
      <c r="AR4" s="82"/>
      <c r="AS4" s="82"/>
      <c r="AT4" s="82"/>
      <c r="AU4" s="82" t="s">
        <v>72</v>
      </c>
      <c r="AV4" s="82"/>
      <c r="AW4" s="82"/>
      <c r="AX4" s="82"/>
      <c r="AY4" s="82"/>
      <c r="AZ4" s="82"/>
      <c r="BA4" s="82"/>
      <c r="BB4" s="82"/>
      <c r="BC4" s="82"/>
      <c r="BD4" s="82"/>
      <c r="BE4" s="82"/>
      <c r="BF4" s="82" t="s">
        <v>73</v>
      </c>
      <c r="BG4" s="82"/>
      <c r="BH4" s="82"/>
      <c r="BI4" s="82"/>
      <c r="BJ4" s="82"/>
      <c r="BK4" s="82"/>
      <c r="BL4" s="82"/>
      <c r="BM4" s="82"/>
      <c r="BN4" s="82"/>
      <c r="BO4" s="82"/>
      <c r="BP4" s="82"/>
      <c r="BQ4" s="82" t="s">
        <v>74</v>
      </c>
      <c r="BR4" s="82"/>
      <c r="BS4" s="82"/>
      <c r="BT4" s="82"/>
      <c r="BU4" s="82"/>
      <c r="BV4" s="82"/>
      <c r="BW4" s="82"/>
      <c r="BX4" s="82"/>
      <c r="BY4" s="82"/>
      <c r="BZ4" s="82"/>
      <c r="CA4" s="82"/>
      <c r="CB4" s="82" t="s">
        <v>75</v>
      </c>
      <c r="CC4" s="82"/>
      <c r="CD4" s="82"/>
      <c r="CE4" s="82"/>
      <c r="CF4" s="82"/>
      <c r="CG4" s="82"/>
      <c r="CH4" s="82"/>
      <c r="CI4" s="82"/>
      <c r="CJ4" s="82"/>
      <c r="CK4" s="82"/>
      <c r="CL4" s="82"/>
      <c r="CM4" s="82" t="s">
        <v>76</v>
      </c>
      <c r="CN4" s="82"/>
      <c r="CO4" s="82"/>
      <c r="CP4" s="82"/>
      <c r="CQ4" s="82"/>
      <c r="CR4" s="82"/>
      <c r="CS4" s="82"/>
      <c r="CT4" s="82"/>
      <c r="CU4" s="82"/>
      <c r="CV4" s="82"/>
      <c r="CW4" s="82"/>
      <c r="CX4" s="82" t="s">
        <v>77</v>
      </c>
      <c r="CY4" s="82"/>
      <c r="CZ4" s="82"/>
      <c r="DA4" s="82"/>
      <c r="DB4" s="82"/>
      <c r="DC4" s="82"/>
      <c r="DD4" s="82"/>
      <c r="DE4" s="82"/>
      <c r="DF4" s="82"/>
      <c r="DG4" s="82"/>
      <c r="DH4" s="82"/>
      <c r="DI4" s="82" t="s">
        <v>78</v>
      </c>
      <c r="DJ4" s="82"/>
      <c r="DK4" s="82"/>
      <c r="DL4" s="82"/>
      <c r="DM4" s="82"/>
      <c r="DN4" s="82"/>
      <c r="DO4" s="82"/>
      <c r="DP4" s="82"/>
      <c r="DQ4" s="82"/>
      <c r="DR4" s="82"/>
      <c r="DS4" s="82"/>
      <c r="DT4" s="82" t="s">
        <v>79</v>
      </c>
      <c r="DU4" s="82"/>
      <c r="DV4" s="82"/>
      <c r="DW4" s="82"/>
      <c r="DX4" s="82"/>
      <c r="DY4" s="82"/>
      <c r="DZ4" s="82"/>
      <c r="EA4" s="82"/>
      <c r="EB4" s="82"/>
      <c r="EC4" s="82"/>
      <c r="ED4" s="82"/>
      <c r="EE4" s="82" t="s">
        <v>80</v>
      </c>
      <c r="EF4" s="82"/>
      <c r="EG4" s="82"/>
      <c r="EH4" s="82"/>
      <c r="EI4" s="82"/>
      <c r="EJ4" s="82"/>
      <c r="EK4" s="82"/>
      <c r="EL4" s="82"/>
      <c r="EM4" s="82"/>
      <c r="EN4" s="82"/>
      <c r="EO4" s="82"/>
    </row>
    <row r="5" spans="1:145" x14ac:dyDescent="0.1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x14ac:dyDescent="0.15">
      <c r="A6" s="28" t="s">
        <v>109</v>
      </c>
      <c r="B6" s="33">
        <f>B7</f>
        <v>2016</v>
      </c>
      <c r="C6" s="33">
        <f t="shared" ref="C6:X6" si="3">C7</f>
        <v>232041</v>
      </c>
      <c r="D6" s="33">
        <f t="shared" si="3"/>
        <v>47</v>
      </c>
      <c r="E6" s="33">
        <f t="shared" si="3"/>
        <v>17</v>
      </c>
      <c r="F6" s="33">
        <f t="shared" si="3"/>
        <v>1</v>
      </c>
      <c r="G6" s="33">
        <f t="shared" si="3"/>
        <v>0</v>
      </c>
      <c r="H6" s="33" t="str">
        <f t="shared" si="3"/>
        <v>愛知県　瀬戸市</v>
      </c>
      <c r="I6" s="33" t="str">
        <f t="shared" si="3"/>
        <v>法非適用</v>
      </c>
      <c r="J6" s="33" t="str">
        <f t="shared" si="3"/>
        <v>下水道事業</v>
      </c>
      <c r="K6" s="33" t="str">
        <f t="shared" si="3"/>
        <v>公共下水道</v>
      </c>
      <c r="L6" s="33" t="str">
        <f t="shared" si="3"/>
        <v>Bc1</v>
      </c>
      <c r="M6" s="33">
        <f t="shared" si="3"/>
        <v>0</v>
      </c>
      <c r="N6" s="34" t="str">
        <f t="shared" si="3"/>
        <v>-</v>
      </c>
      <c r="O6" s="34" t="str">
        <f t="shared" si="3"/>
        <v>該当数値なし</v>
      </c>
      <c r="P6" s="34">
        <f t="shared" si="3"/>
        <v>58.92</v>
      </c>
      <c r="Q6" s="34">
        <f t="shared" si="3"/>
        <v>89.16</v>
      </c>
      <c r="R6" s="34">
        <f t="shared" si="3"/>
        <v>1728</v>
      </c>
      <c r="S6" s="34">
        <f t="shared" si="3"/>
        <v>130403</v>
      </c>
      <c r="T6" s="34">
        <f t="shared" si="3"/>
        <v>111.4</v>
      </c>
      <c r="U6" s="34">
        <f t="shared" si="3"/>
        <v>1170.58</v>
      </c>
      <c r="V6" s="34">
        <f t="shared" si="3"/>
        <v>76777</v>
      </c>
      <c r="W6" s="34">
        <f t="shared" si="3"/>
        <v>13.6</v>
      </c>
      <c r="X6" s="34">
        <f t="shared" si="3"/>
        <v>5645.37</v>
      </c>
      <c r="Y6" s="35">
        <f>IF(Y7="",NA(),Y7)</f>
        <v>63.33</v>
      </c>
      <c r="Z6" s="35">
        <f t="shared" ref="Z6:AH6" si="4">IF(Z7="",NA(),Z7)</f>
        <v>63.18</v>
      </c>
      <c r="AA6" s="35">
        <f t="shared" si="4"/>
        <v>62.92</v>
      </c>
      <c r="AB6" s="35">
        <f t="shared" si="4"/>
        <v>69.03</v>
      </c>
      <c r="AC6" s="35">
        <f t="shared" si="4"/>
        <v>69.83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1125.0999999999999</v>
      </c>
      <c r="BG6" s="35">
        <f t="shared" ref="BG6:BO6" si="7">IF(BG7="",NA(),BG7)</f>
        <v>1202.07</v>
      </c>
      <c r="BH6" s="35">
        <f t="shared" si="7"/>
        <v>1237.05</v>
      </c>
      <c r="BI6" s="35">
        <f t="shared" si="7"/>
        <v>1087</v>
      </c>
      <c r="BJ6" s="35">
        <f t="shared" si="7"/>
        <v>1097.99</v>
      </c>
      <c r="BK6" s="35">
        <f t="shared" si="7"/>
        <v>708.85</v>
      </c>
      <c r="BL6" s="35">
        <f t="shared" si="7"/>
        <v>660.23</v>
      </c>
      <c r="BM6" s="35">
        <f t="shared" si="7"/>
        <v>658.6</v>
      </c>
      <c r="BN6" s="35">
        <f t="shared" si="7"/>
        <v>664.04</v>
      </c>
      <c r="BO6" s="35">
        <f t="shared" si="7"/>
        <v>625.12</v>
      </c>
      <c r="BP6" s="34" t="str">
        <f>IF(BP7="","",IF(BP7="-","【-】","【"&amp;SUBSTITUTE(TEXT(BP7,"#,##0.00"),"-","△")&amp;"】"))</f>
        <v>【728.30】</v>
      </c>
      <c r="BQ6" s="35">
        <f>IF(BQ7="",NA(),BQ7)</f>
        <v>58.7</v>
      </c>
      <c r="BR6" s="35">
        <f t="shared" ref="BR6:BZ6" si="8">IF(BR7="",NA(),BR7)</f>
        <v>58.65</v>
      </c>
      <c r="BS6" s="35">
        <f t="shared" si="8"/>
        <v>59.4</v>
      </c>
      <c r="BT6" s="35">
        <f t="shared" si="8"/>
        <v>64.89</v>
      </c>
      <c r="BU6" s="35">
        <f t="shared" si="8"/>
        <v>64.91</v>
      </c>
      <c r="BV6" s="35">
        <f t="shared" si="8"/>
        <v>89.47</v>
      </c>
      <c r="BW6" s="35">
        <f t="shared" si="8"/>
        <v>88.7</v>
      </c>
      <c r="BX6" s="35">
        <f t="shared" si="8"/>
        <v>88.44</v>
      </c>
      <c r="BY6" s="35">
        <f t="shared" si="8"/>
        <v>86.2</v>
      </c>
      <c r="BZ6" s="35">
        <f t="shared" si="8"/>
        <v>89.74</v>
      </c>
      <c r="CA6" s="34" t="str">
        <f>IF(CA7="","",IF(CA7="-","【-】","【"&amp;SUBSTITUTE(TEXT(CA7,"#,##0.00"),"-","△")&amp;"】"))</f>
        <v>【100.04】</v>
      </c>
      <c r="CB6" s="35">
        <f>IF(CB7="",NA(),CB7)</f>
        <v>160.81</v>
      </c>
      <c r="CC6" s="35">
        <f t="shared" ref="CC6:CK6" si="9">IF(CC7="",NA(),CC7)</f>
        <v>160.87</v>
      </c>
      <c r="CD6" s="35">
        <f t="shared" si="9"/>
        <v>162.47999999999999</v>
      </c>
      <c r="CE6" s="35">
        <f t="shared" si="9"/>
        <v>150</v>
      </c>
      <c r="CF6" s="35">
        <f t="shared" si="9"/>
        <v>150</v>
      </c>
      <c r="CG6" s="35">
        <f t="shared" si="9"/>
        <v>143.47999999999999</v>
      </c>
      <c r="CH6" s="35">
        <f t="shared" si="9"/>
        <v>145.05000000000001</v>
      </c>
      <c r="CI6" s="35">
        <f t="shared" si="9"/>
        <v>147.15</v>
      </c>
      <c r="CJ6" s="35">
        <f t="shared" si="9"/>
        <v>146.47999999999999</v>
      </c>
      <c r="CK6" s="35">
        <f t="shared" si="9"/>
        <v>141.24</v>
      </c>
      <c r="CL6" s="34" t="str">
        <f>IF(CL7="","",IF(CL7="-","【-】","【"&amp;SUBSTITUTE(TEXT(CL7,"#,##0.00"),"-","△")&amp;"】"))</f>
        <v>【137.82】</v>
      </c>
      <c r="CM6" s="35">
        <f>IF(CM7="",NA(),CM7)</f>
        <v>58.34</v>
      </c>
      <c r="CN6" s="35">
        <f t="shared" ref="CN6:CV6" si="10">IF(CN7="",NA(),CN7)</f>
        <v>63.67</v>
      </c>
      <c r="CO6" s="35">
        <f t="shared" si="10"/>
        <v>66.849999999999994</v>
      </c>
      <c r="CP6" s="35">
        <f t="shared" si="10"/>
        <v>67.95</v>
      </c>
      <c r="CQ6" s="35">
        <f t="shared" si="10"/>
        <v>47.94</v>
      </c>
      <c r="CR6" s="35">
        <f t="shared" si="10"/>
        <v>64.75</v>
      </c>
      <c r="CS6" s="35">
        <f t="shared" si="10"/>
        <v>62.03</v>
      </c>
      <c r="CT6" s="35">
        <f t="shared" si="10"/>
        <v>59.27</v>
      </c>
      <c r="CU6" s="35">
        <f t="shared" si="10"/>
        <v>62.64</v>
      </c>
      <c r="CV6" s="35">
        <f t="shared" si="10"/>
        <v>58.12</v>
      </c>
      <c r="CW6" s="34" t="str">
        <f>IF(CW7="","",IF(CW7="-","【-】","【"&amp;SUBSTITUTE(TEXT(CW7,"#,##0.00"),"-","△")&amp;"】"))</f>
        <v>【60.09】</v>
      </c>
      <c r="CX6" s="35">
        <f>IF(CX7="",NA(),CX7)</f>
        <v>88.97</v>
      </c>
      <c r="CY6" s="35">
        <f t="shared" ref="CY6:DG6" si="11">IF(CY7="",NA(),CY7)</f>
        <v>89.49</v>
      </c>
      <c r="CZ6" s="35">
        <f t="shared" si="11"/>
        <v>89.49</v>
      </c>
      <c r="DA6" s="35">
        <f t="shared" si="11"/>
        <v>88.77</v>
      </c>
      <c r="DB6" s="35">
        <f t="shared" si="11"/>
        <v>87.62</v>
      </c>
      <c r="DC6" s="35">
        <f t="shared" si="11"/>
        <v>92.84</v>
      </c>
      <c r="DD6" s="35">
        <f t="shared" si="11"/>
        <v>93.53</v>
      </c>
      <c r="DE6" s="35">
        <f t="shared" si="11"/>
        <v>92.82</v>
      </c>
      <c r="DF6" s="35">
        <f t="shared" si="11"/>
        <v>92.98</v>
      </c>
      <c r="DG6" s="35">
        <f t="shared" si="11"/>
        <v>93.07</v>
      </c>
      <c r="DH6" s="34" t="str">
        <f>IF(DH7="","",IF(DH7="-","【-】","【"&amp;SUBSTITUTE(TEXT(DH7,"#,##0.00"),"-","△")&amp;"】"))</f>
        <v>【94.90】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f>IF(EE7="",NA(),EE7)</f>
        <v>0.03</v>
      </c>
      <c r="EF6" s="35">
        <f t="shared" ref="EF6:EN6" si="14">IF(EF7="",NA(),EF7)</f>
        <v>0.03</v>
      </c>
      <c r="EG6" s="35">
        <f t="shared" si="14"/>
        <v>0.04</v>
      </c>
      <c r="EH6" s="35">
        <f t="shared" si="14"/>
        <v>0.02</v>
      </c>
      <c r="EI6" s="35">
        <f t="shared" si="14"/>
        <v>0.02</v>
      </c>
      <c r="EJ6" s="35">
        <f t="shared" si="14"/>
        <v>0.04</v>
      </c>
      <c r="EK6" s="35">
        <f t="shared" si="14"/>
        <v>0.05</v>
      </c>
      <c r="EL6" s="35">
        <f t="shared" si="14"/>
        <v>7.0000000000000007E-2</v>
      </c>
      <c r="EM6" s="35">
        <f t="shared" si="14"/>
        <v>7.0000000000000007E-2</v>
      </c>
      <c r="EN6" s="35">
        <f t="shared" si="14"/>
        <v>0.1</v>
      </c>
      <c r="EO6" s="34" t="str">
        <f>IF(EO7="","",IF(EO7="-","【-】","【"&amp;SUBSTITUTE(TEXT(EO7,"#,##0.00"),"-","△")&amp;"】"))</f>
        <v>【0.27】</v>
      </c>
    </row>
    <row r="7" spans="1:145" s="36" customFormat="1" x14ac:dyDescent="0.15">
      <c r="A7" s="28"/>
      <c r="B7" s="37">
        <v>2016</v>
      </c>
      <c r="C7" s="37">
        <v>232041</v>
      </c>
      <c r="D7" s="37">
        <v>47</v>
      </c>
      <c r="E7" s="37">
        <v>17</v>
      </c>
      <c r="F7" s="37">
        <v>1</v>
      </c>
      <c r="G7" s="37">
        <v>0</v>
      </c>
      <c r="H7" s="37" t="s">
        <v>110</v>
      </c>
      <c r="I7" s="37" t="s">
        <v>111</v>
      </c>
      <c r="J7" s="37" t="s">
        <v>112</v>
      </c>
      <c r="K7" s="37" t="s">
        <v>113</v>
      </c>
      <c r="L7" s="37" t="s">
        <v>114</v>
      </c>
      <c r="M7" s="37"/>
      <c r="N7" s="38" t="s">
        <v>115</v>
      </c>
      <c r="O7" s="38" t="s">
        <v>116</v>
      </c>
      <c r="P7" s="38">
        <v>58.92</v>
      </c>
      <c r="Q7" s="38">
        <v>89.16</v>
      </c>
      <c r="R7" s="38">
        <v>1728</v>
      </c>
      <c r="S7" s="38">
        <v>130403</v>
      </c>
      <c r="T7" s="38">
        <v>111.4</v>
      </c>
      <c r="U7" s="38">
        <v>1170.58</v>
      </c>
      <c r="V7" s="38">
        <v>76777</v>
      </c>
      <c r="W7" s="38">
        <v>13.6</v>
      </c>
      <c r="X7" s="38">
        <v>5645.37</v>
      </c>
      <c r="Y7" s="38">
        <v>63.33</v>
      </c>
      <c r="Z7" s="38">
        <v>63.18</v>
      </c>
      <c r="AA7" s="38">
        <v>62.92</v>
      </c>
      <c r="AB7" s="38">
        <v>69.03</v>
      </c>
      <c r="AC7" s="38">
        <v>69.83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1125.0999999999999</v>
      </c>
      <c r="BG7" s="38">
        <v>1202.07</v>
      </c>
      <c r="BH7" s="38">
        <v>1237.05</v>
      </c>
      <c r="BI7" s="38">
        <v>1087</v>
      </c>
      <c r="BJ7" s="38">
        <v>1097.99</v>
      </c>
      <c r="BK7" s="38">
        <v>708.85</v>
      </c>
      <c r="BL7" s="38">
        <v>660.23</v>
      </c>
      <c r="BM7" s="38">
        <v>658.6</v>
      </c>
      <c r="BN7" s="38">
        <v>664.04</v>
      </c>
      <c r="BO7" s="38">
        <v>625.12</v>
      </c>
      <c r="BP7" s="38">
        <v>728.3</v>
      </c>
      <c r="BQ7" s="38">
        <v>58.7</v>
      </c>
      <c r="BR7" s="38">
        <v>58.65</v>
      </c>
      <c r="BS7" s="38">
        <v>59.4</v>
      </c>
      <c r="BT7" s="38">
        <v>64.89</v>
      </c>
      <c r="BU7" s="38">
        <v>64.91</v>
      </c>
      <c r="BV7" s="38">
        <v>89.47</v>
      </c>
      <c r="BW7" s="38">
        <v>88.7</v>
      </c>
      <c r="BX7" s="38">
        <v>88.44</v>
      </c>
      <c r="BY7" s="38">
        <v>86.2</v>
      </c>
      <c r="BZ7" s="38">
        <v>89.74</v>
      </c>
      <c r="CA7" s="38">
        <v>100.04</v>
      </c>
      <c r="CB7" s="38">
        <v>160.81</v>
      </c>
      <c r="CC7" s="38">
        <v>160.87</v>
      </c>
      <c r="CD7" s="38">
        <v>162.47999999999999</v>
      </c>
      <c r="CE7" s="38">
        <v>150</v>
      </c>
      <c r="CF7" s="38">
        <v>150</v>
      </c>
      <c r="CG7" s="38">
        <v>143.47999999999999</v>
      </c>
      <c r="CH7" s="38">
        <v>145.05000000000001</v>
      </c>
      <c r="CI7" s="38">
        <v>147.15</v>
      </c>
      <c r="CJ7" s="38">
        <v>146.47999999999999</v>
      </c>
      <c r="CK7" s="38">
        <v>141.24</v>
      </c>
      <c r="CL7" s="38">
        <v>137.82</v>
      </c>
      <c r="CM7" s="38">
        <v>58.34</v>
      </c>
      <c r="CN7" s="38">
        <v>63.67</v>
      </c>
      <c r="CO7" s="38">
        <v>66.849999999999994</v>
      </c>
      <c r="CP7" s="38">
        <v>67.95</v>
      </c>
      <c r="CQ7" s="38">
        <v>47.94</v>
      </c>
      <c r="CR7" s="38">
        <v>64.75</v>
      </c>
      <c r="CS7" s="38">
        <v>62.03</v>
      </c>
      <c r="CT7" s="38">
        <v>59.27</v>
      </c>
      <c r="CU7" s="38">
        <v>62.64</v>
      </c>
      <c r="CV7" s="38">
        <v>58.12</v>
      </c>
      <c r="CW7" s="38">
        <v>60.09</v>
      </c>
      <c r="CX7" s="38">
        <v>88.97</v>
      </c>
      <c r="CY7" s="38">
        <v>89.49</v>
      </c>
      <c r="CZ7" s="38">
        <v>89.49</v>
      </c>
      <c r="DA7" s="38">
        <v>88.77</v>
      </c>
      <c r="DB7" s="38">
        <v>87.62</v>
      </c>
      <c r="DC7" s="38">
        <v>92.84</v>
      </c>
      <c r="DD7" s="38">
        <v>93.53</v>
      </c>
      <c r="DE7" s="38">
        <v>92.82</v>
      </c>
      <c r="DF7" s="38">
        <v>92.98</v>
      </c>
      <c r="DG7" s="38">
        <v>93.07</v>
      </c>
      <c r="DH7" s="38">
        <v>94.9</v>
      </c>
      <c r="DI7" s="38"/>
      <c r="DJ7" s="38"/>
      <c r="DK7" s="38"/>
      <c r="DL7" s="38"/>
      <c r="DM7" s="38"/>
      <c r="DN7" s="38"/>
      <c r="DO7" s="38"/>
      <c r="DP7" s="38"/>
      <c r="DQ7" s="38"/>
      <c r="DR7" s="38"/>
      <c r="DS7" s="38"/>
      <c r="DT7" s="38"/>
      <c r="DU7" s="38"/>
      <c r="DV7" s="38"/>
      <c r="DW7" s="38"/>
      <c r="DX7" s="38"/>
      <c r="DY7" s="38"/>
      <c r="DZ7" s="38"/>
      <c r="EA7" s="38"/>
      <c r="EB7" s="38"/>
      <c r="EC7" s="38"/>
      <c r="ED7" s="38"/>
      <c r="EE7" s="38">
        <v>0.03</v>
      </c>
      <c r="EF7" s="38">
        <v>0.03</v>
      </c>
      <c r="EG7" s="38">
        <v>0.04</v>
      </c>
      <c r="EH7" s="38">
        <v>0.02</v>
      </c>
      <c r="EI7" s="38">
        <v>0.02</v>
      </c>
      <c r="EJ7" s="38">
        <v>0.04</v>
      </c>
      <c r="EK7" s="38">
        <v>0.05</v>
      </c>
      <c r="EL7" s="38">
        <v>7.0000000000000007E-2</v>
      </c>
      <c r="EM7" s="38">
        <v>7.0000000000000007E-2</v>
      </c>
      <c r="EN7" s="38">
        <v>0.1</v>
      </c>
      <c r="EO7" s="38">
        <v>0.27</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oa</cp:lastModifiedBy>
  <cp:lastPrinted>2018-02-06T04:13:52Z</cp:lastPrinted>
  <dcterms:created xsi:type="dcterms:W3CDTF">2017-12-25T02:09:02Z</dcterms:created>
  <dcterms:modified xsi:type="dcterms:W3CDTF">2018-02-23T05:10:11Z</dcterms:modified>
</cp:coreProperties>
</file>