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W10" i="4" s="1"/>
  <c r="P6" i="5"/>
  <c r="P10" i="4" s="1"/>
  <c r="O6" i="5"/>
  <c r="N6" i="5"/>
  <c r="M6" i="5"/>
  <c r="L6" i="5"/>
  <c r="W8" i="4" s="1"/>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AT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<sst xmlns="http://schemas.openxmlformats.org/spreadsheetml/2006/main" count="232" uniqueCount="120">
  <si>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</si>
  <si>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</si>
  <si>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</si>
  <si>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</si>
  <si>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</si>
  <si>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</si>
  <si>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</si>
  <si>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</si>
  <si>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</si>
  <si>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</si>
  <si>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</si>
  <si>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</si>
  <si>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</si>
  <si>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</si>
  <si>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</si>
  <si>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</si>
  <si>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</si>
  <si>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</si>
  <si>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</si>
  <si>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</si>
  <si>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</si>
  <si>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</si>
  <si>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</si>
  <si>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</si>
  <si>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</si>
  <si>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</si>
  <si>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</si>
  <si>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</si>
  <si>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</si>
  <si>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</si>
  <si>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</si>
  <si>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</si>
  <si>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</si>
  <si>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</si>
  <si>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</si>
  <si>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</si>
  <si>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</si>
  <si>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</si>
  <si>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</si>
  <si>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</si>
  <si>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</si>
  <si>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</si>
  <si>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</si>
  <si>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</si>
  <si>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</si>
  <si>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</si>
  <si>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</si>
  <si>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</si>
  <si>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</si>
  <si>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</si>
  <si>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</si>
  <si>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</si>
  <si>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</si>
  <si>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</si>
  <si>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</si>
  <si>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</si>
  <si>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</si>
  <si>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</si>
  <si>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</si>
  <si>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</si>
  <si>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</si>
  <si>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</si>
  <si>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</si>
  <si>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</si>
  <si>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</si>
  <si>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</si>
  <si>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</si>
  <si>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</si>
  <si>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</si>
  <si>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</si>
  <si>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</si>
  <si>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</si>
  <si>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</si>
  <si>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</si>
  <si>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</si>
  <si>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</si>
  <si>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</si>
  <si>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</si>
  <si>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</si>
  <si>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</si>
  <si>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</si>
  <si>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</si>
  <si>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</si>
  <si>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</si>
  <si>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</si>
  <si>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</si>
  <si>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</si>
  <si>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</si>
  <si>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</si>
  <si>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</si>
  <si>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</si>
  <si>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</si>
  <si>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</si>
  <si>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</si>
  <si>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</si>
  <si>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</si>
  <si>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</si>
  <si>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</si>
  <si>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</si>
  <si>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</si>
  <si>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</si>
  <si>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</si>
  <si>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</si>
  <si>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</si>
  <si>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</si>
  <si>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半田市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</si>
  <si>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</si>
  <si>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</si>
  <si>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</si>
  <si>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</si>
  <si>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</si>
  <si>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</si>
  <si>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</si>
  <si>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</si>
  <si>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</si>
  <si>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</si>
  <si>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</si>
  <si>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経常収支比率及び⑤料金回収率については、100％以上を維持するとともに、前年度比では給水収益が増加したこともあり、平成28年度は類似団体の平均値を上回った。しかしながら、長期的には給水人口の減少等による使用量の減少が予想されるため、給水収益は減少傾向で推移すると想定される。今後も更新投資を踏まえ、更なる収益の確保と費用削減に努める必要がある。
　②累積欠損金比率については、累積欠損金が発生していないため、0％を維持しており、経営は健全である。
　③流動比率については、100％以上を維持しているものの、類似団体に比べて低い水準となっている。主な要因は配水池建設及び応急給水栓整備への投資であり、計画的な投資活動によるものであるといえる。
　④企業債残高対給水収益比率については、平成12年度以降は新たな借入れがなく、類似団体に比べてかなり低い水準を保っており、順調に残高を減少させている。
　⑥給水原価については、有収率が高いことにより、類似団体に比べて低い水準を維持している。
　⑦施設利用率については、施設稼働率が高いことにより、類似団体に比べて高い水準を維持している。
　⑧有収率については、布設替え等による漏水の解消により上昇傾向にあり、類似団体に比べても高い水準にある。</t>
    <rPh sb="2" eb="4">
      <t>ケイジョウ</t>
    </rPh>
    <rPh sb="4" eb="6">
      <t>シュウシ</t>
    </rPh>
    <rPh sb="6" eb="8">
      <t>ヒリツ</t>
    </rPh>
    <rPh sb="8" eb="9">
      <t>オヨ</t>
    </rPh>
    <rPh sb="26" eb="28">
      <t>イジョウ</t>
    </rPh>
    <rPh sb="29" eb="31">
      <t>イジ</t>
    </rPh>
    <rPh sb="38" eb="41">
      <t>ゼンネンド</t>
    </rPh>
    <rPh sb="41" eb="42">
      <t>ヒ</t>
    </rPh>
    <rPh sb="44" eb="46">
      <t>キュウスイ</t>
    </rPh>
    <rPh sb="46" eb="48">
      <t>シュウエキ</t>
    </rPh>
    <rPh sb="49" eb="51">
      <t>ゾウカ</t>
    </rPh>
    <rPh sb="59" eb="61">
      <t>ヘイセイ</t>
    </rPh>
    <rPh sb="63" eb="65">
      <t>ネンド</t>
    </rPh>
    <rPh sb="66" eb="68">
      <t>ルイジ</t>
    </rPh>
    <rPh sb="68" eb="70">
      <t>ダンタイ</t>
    </rPh>
    <rPh sb="71" eb="74">
      <t>ヘイキンチ</t>
    </rPh>
    <rPh sb="75" eb="77">
      <t>ウワマワ</t>
    </rPh>
    <rPh sb="87" eb="90">
      <t>チョウキテキ</t>
    </rPh>
    <rPh sb="92" eb="94">
      <t>キュウスイ</t>
    </rPh>
    <rPh sb="94" eb="96">
      <t>ジンコウ</t>
    </rPh>
    <rPh sb="97" eb="99">
      <t>ゲンショウ</t>
    </rPh>
    <rPh sb="99" eb="100">
      <t>ナド</t>
    </rPh>
    <rPh sb="118" eb="120">
      <t>キュウスイ</t>
    </rPh>
    <rPh sb="120" eb="122">
      <t>シュウエキ</t>
    </rPh>
    <rPh sb="123" eb="125">
      <t>ゲンショウ</t>
    </rPh>
    <rPh sb="125" eb="127">
      <t>ケイコウ</t>
    </rPh>
    <rPh sb="128" eb="130">
      <t>スイイ</t>
    </rPh>
    <rPh sb="133" eb="135">
      <t>ソウテイ</t>
    </rPh>
    <rPh sb="139" eb="141">
      <t>コンゴ</t>
    </rPh>
    <rPh sb="142" eb="144">
      <t>コウシン</t>
    </rPh>
    <rPh sb="144" eb="146">
      <t>トウシ</t>
    </rPh>
    <rPh sb="147" eb="148">
      <t>フ</t>
    </rPh>
    <rPh sb="151" eb="152">
      <t>サラ</t>
    </rPh>
    <rPh sb="154" eb="156">
      <t>シュウエキ</t>
    </rPh>
    <rPh sb="157" eb="159">
      <t>カクホ</t>
    </rPh>
    <rPh sb="160" eb="162">
      <t>ヒヨウ</t>
    </rPh>
    <rPh sb="162" eb="164">
      <t>サクゲン</t>
    </rPh>
    <rPh sb="165" eb="166">
      <t>ツト</t>
    </rPh>
    <rPh sb="168" eb="170">
      <t>ヒツヨウ</t>
    </rPh>
    <rPh sb="177" eb="179">
      <t>ルイセキ</t>
    </rPh>
    <rPh sb="179" eb="182">
      <t>ケッソンキン</t>
    </rPh>
    <rPh sb="182" eb="184">
      <t>ヒリツ</t>
    </rPh>
    <rPh sb="190" eb="192">
      <t>ルイセキ</t>
    </rPh>
    <rPh sb="192" eb="195">
      <t>ケッソンキン</t>
    </rPh>
    <rPh sb="196" eb="198">
      <t>ハッセイ</t>
    </rPh>
    <rPh sb="209" eb="211">
      <t>イジ</t>
    </rPh>
    <rPh sb="216" eb="218">
      <t>ケイエイ</t>
    </rPh>
    <rPh sb="219" eb="221">
      <t>ケンゼン</t>
    </rPh>
    <rPh sb="228" eb="230">
      <t>リュウドウ</t>
    </rPh>
    <rPh sb="230" eb="232">
      <t>ヒリツ</t>
    </rPh>
    <rPh sb="255" eb="257">
      <t>ルイジ</t>
    </rPh>
    <rPh sb="257" eb="259">
      <t>ダンタイ</t>
    </rPh>
    <rPh sb="260" eb="261">
      <t>クラ</t>
    </rPh>
    <rPh sb="263" eb="264">
      <t>ヒク</t>
    </rPh>
    <rPh sb="265" eb="267">
      <t>スイジュン</t>
    </rPh>
    <rPh sb="274" eb="275">
      <t>オモ</t>
    </rPh>
    <rPh sb="276" eb="278">
      <t>ヨウイン</t>
    </rPh>
    <rPh sb="282" eb="284">
      <t>ケンセツ</t>
    </rPh>
    <rPh sb="284" eb="285">
      <t>オヨ</t>
    </rPh>
    <rPh sb="286" eb="288">
      <t>オウキュウ</t>
    </rPh>
    <rPh sb="288" eb="291">
      <t>キュウスイセン</t>
    </rPh>
    <rPh sb="291" eb="293">
      <t>セイビ</t>
    </rPh>
    <rPh sb="295" eb="297">
      <t>トウシ</t>
    </rPh>
    <rPh sb="301" eb="303">
      <t>ケイカク</t>
    </rPh>
    <rPh sb="303" eb="304">
      <t>テキ</t>
    </rPh>
    <rPh sb="305" eb="307">
      <t>トウシ</t>
    </rPh>
    <rPh sb="307" eb="309">
      <t>カツドウ</t>
    </rPh>
    <rPh sb="325" eb="327">
      <t>キギョウ</t>
    </rPh>
    <rPh sb="327" eb="328">
      <t>サイ</t>
    </rPh>
    <rPh sb="328" eb="330">
      <t>ザンダカ</t>
    </rPh>
    <rPh sb="330" eb="331">
      <t>タイ</t>
    </rPh>
    <rPh sb="331" eb="333">
      <t>キュウスイ</t>
    </rPh>
    <rPh sb="333" eb="335">
      <t>シュウエキ</t>
    </rPh>
    <rPh sb="335" eb="337">
      <t>ヒリツ</t>
    </rPh>
    <rPh sb="343" eb="345">
      <t>ヘイセイ</t>
    </rPh>
    <rPh sb="347" eb="349">
      <t>ネンド</t>
    </rPh>
    <rPh sb="349" eb="351">
      <t>イコウ</t>
    </rPh>
    <rPh sb="352" eb="353">
      <t>アラ</t>
    </rPh>
    <rPh sb="355" eb="357">
      <t>カリイ</t>
    </rPh>
    <rPh sb="362" eb="364">
      <t>ルイジ</t>
    </rPh>
    <rPh sb="364" eb="366">
      <t>ダンタイ</t>
    </rPh>
    <rPh sb="367" eb="368">
      <t>クラ</t>
    </rPh>
    <rPh sb="373" eb="374">
      <t>ヒク</t>
    </rPh>
    <rPh sb="375" eb="377">
      <t>スイジュン</t>
    </rPh>
    <rPh sb="378" eb="379">
      <t>タモ</t>
    </rPh>
    <rPh sb="384" eb="386">
      <t>ジュンチョウ</t>
    </rPh>
    <rPh sb="387" eb="389">
      <t>ザンダカ</t>
    </rPh>
    <rPh sb="390" eb="392">
      <t>ゲンショウ</t>
    </rPh>
    <rPh sb="401" eb="403">
      <t>キュウスイ</t>
    </rPh>
    <rPh sb="403" eb="405">
      <t>ゲンカ</t>
    </rPh>
    <rPh sb="411" eb="412">
      <t>ユウ</t>
    </rPh>
    <rPh sb="412" eb="413">
      <t>シュウ</t>
    </rPh>
    <rPh sb="413" eb="414">
      <t>リツ</t>
    </rPh>
    <rPh sb="415" eb="416">
      <t>タカ</t>
    </rPh>
    <rPh sb="423" eb="425">
      <t>ルイジ</t>
    </rPh>
    <rPh sb="425" eb="427">
      <t>ダンタイ</t>
    </rPh>
    <rPh sb="428" eb="429">
      <t>クラ</t>
    </rPh>
    <rPh sb="431" eb="432">
      <t>ヒク</t>
    </rPh>
    <rPh sb="433" eb="435">
      <t>スイジュン</t>
    </rPh>
    <rPh sb="436" eb="438">
      <t>イジ</t>
    </rPh>
    <rPh sb="446" eb="448">
      <t>シセツ</t>
    </rPh>
    <rPh sb="448" eb="451">
      <t>リヨウリツ</t>
    </rPh>
    <rPh sb="457" eb="459">
      <t>シセツ</t>
    </rPh>
    <rPh sb="459" eb="461">
      <t>カドウ</t>
    </rPh>
    <rPh sb="461" eb="462">
      <t>リツ</t>
    </rPh>
    <rPh sb="463" eb="464">
      <t>タカ</t>
    </rPh>
    <rPh sb="471" eb="473">
      <t>ルイジ</t>
    </rPh>
    <rPh sb="473" eb="475">
      <t>ダンタイ</t>
    </rPh>
    <rPh sb="476" eb="477">
      <t>クラ</t>
    </rPh>
    <rPh sb="479" eb="480">
      <t>タカ</t>
    </rPh>
    <rPh sb="481" eb="483">
      <t>スイジュン</t>
    </rPh>
    <rPh sb="484" eb="486">
      <t>イジ</t>
    </rPh>
    <rPh sb="494" eb="495">
      <t>ユウ</t>
    </rPh>
    <rPh sb="495" eb="496">
      <t>シュウ</t>
    </rPh>
    <rPh sb="496" eb="497">
      <t>リツ</t>
    </rPh>
    <rPh sb="503" eb="505">
      <t>フセツ</t>
    </rPh>
    <rPh sb="505" eb="506">
      <t>ガ</t>
    </rPh>
    <rPh sb="507" eb="508">
      <t>ナド</t>
    </rPh>
    <rPh sb="511" eb="513">
      <t>ロウスイ</t>
    </rPh>
    <rPh sb="514" eb="516">
      <t>カイショウ</t>
    </rPh>
    <rPh sb="519" eb="521">
      <t>ジョウショウ</t>
    </rPh>
    <rPh sb="521" eb="523">
      <t>ケイコウ</t>
    </rPh>
    <rPh sb="527" eb="529">
      <t>ルイジ</t>
    </rPh>
    <rPh sb="529" eb="531">
      <t>ダンタイ</t>
    </rPh>
    <rPh sb="532" eb="533">
      <t>クラ</t>
    </rPh>
    <rPh sb="536" eb="537">
      <t>タカ</t>
    </rPh>
    <rPh sb="538" eb="540">
      <t>スイジュン</t>
    </rPh>
    <phoneticPr fontId="4"/>
  </si>
  <si>
    <t>　経営については、おおよそ健全かつ効率的だが、今後、給水収益が減少傾向で推移する想定に立ちながら、資産の老朽化抑制のため、計画的な更新投資を行っていく予定である。
　平成31年度に水道事業基本計画及び施設・配管計画の策定を行い、平成32年度（2020年度）に経営戦略及び新水道ビジョンの策定を行う予定である。</t>
    <rPh sb="1" eb="3">
      <t>ケイエイ</t>
    </rPh>
    <rPh sb="13" eb="15">
      <t>ケンゼン</t>
    </rPh>
    <rPh sb="17" eb="19">
      <t>コウリツ</t>
    </rPh>
    <rPh sb="19" eb="20">
      <t>テキ</t>
    </rPh>
    <rPh sb="23" eb="25">
      <t>コンゴ</t>
    </rPh>
    <rPh sb="43" eb="44">
      <t>タ</t>
    </rPh>
    <rPh sb="49" eb="51">
      <t>シサン</t>
    </rPh>
    <rPh sb="52" eb="55">
      <t>ロウキュウカ</t>
    </rPh>
    <rPh sb="55" eb="57">
      <t>ヨクセイ</t>
    </rPh>
    <rPh sb="61" eb="64">
      <t>ケイカクテキ</t>
    </rPh>
    <rPh sb="65" eb="67">
      <t>コウシン</t>
    </rPh>
    <rPh sb="67" eb="69">
      <t>トウシ</t>
    </rPh>
    <rPh sb="70" eb="71">
      <t>オコナ</t>
    </rPh>
    <rPh sb="83" eb="85">
      <t>ヘイセイ</t>
    </rPh>
    <rPh sb="87" eb="89">
      <t>ネンド</t>
    </rPh>
    <rPh sb="90" eb="92">
      <t>スイドウ</t>
    </rPh>
    <rPh sb="92" eb="94">
      <t>ジギョウ</t>
    </rPh>
    <rPh sb="94" eb="96">
      <t>キホン</t>
    </rPh>
    <rPh sb="96" eb="98">
      <t>ケイカク</t>
    </rPh>
    <rPh sb="98" eb="99">
      <t>オヨ</t>
    </rPh>
    <rPh sb="100" eb="102">
      <t>シセツ</t>
    </rPh>
    <rPh sb="103" eb="105">
      <t>ハイカン</t>
    </rPh>
    <rPh sb="105" eb="107">
      <t>ケイカク</t>
    </rPh>
    <rPh sb="108" eb="110">
      <t>サクテイ</t>
    </rPh>
    <rPh sb="111" eb="112">
      <t>オコナ</t>
    </rPh>
    <rPh sb="114" eb="116">
      <t>ヘイセイ</t>
    </rPh>
    <rPh sb="118" eb="120">
      <t>ネンド</t>
    </rPh>
    <rPh sb="125" eb="127">
      <t>ネンド</t>
    </rPh>
    <rPh sb="129" eb="131">
      <t>ケイエイ</t>
    </rPh>
    <rPh sb="131" eb="133">
      <t>センリャク</t>
    </rPh>
    <rPh sb="133" eb="134">
      <t>オヨ</t>
    </rPh>
    <rPh sb="135" eb="136">
      <t>シン</t>
    </rPh>
    <rPh sb="136" eb="138">
      <t>スイドウ</t>
    </rPh>
    <rPh sb="143" eb="145">
      <t>サクテイ</t>
    </rPh>
    <rPh sb="146" eb="147">
      <t>オコナ</t>
    </rPh>
    <rPh sb="148" eb="150">
      <t>ヨテイ</t>
    </rPh>
    <phoneticPr fontId="4"/>
  </si>
  <si>
    <t xml:space="preserve">　①有形固定資産減価償却率については、類似団体と同等の数値であるものの、前年度比では上昇している。また、②管路経年化率については、下水道管の布設による支障移転工事に合わせ、上水道管の更新を行ってきたため、かなり低い水準を維持している。よって、建物等を含む償却資産全般としては老朽化が進行しているものの、管路の老朽化が特に進行しているとは考えにくいといえる。
　他方で、③管路更新率については、配水池建設及び応急給水栓の整備に投資をしているために低い水準となっている。上記建設及び整備完了後、管路の計画的な更新投資を強化していく予定である。今後も長期的な施設・配管整備計画等の策定を行うなど、資産の適正な管理に努める必要がある。
</t>
    <rPh sb="2" eb="4">
      <t>ユウケイ</t>
    </rPh>
    <rPh sb="4" eb="6">
      <t>コテイ</t>
    </rPh>
    <rPh sb="6" eb="8">
      <t>シサン</t>
    </rPh>
    <rPh sb="8" eb="10">
      <t>ゲンカ</t>
    </rPh>
    <rPh sb="10" eb="12">
      <t>ショウキャク</t>
    </rPh>
    <rPh sb="12" eb="13">
      <t>リツ</t>
    </rPh>
    <rPh sb="36" eb="39">
      <t>ゼンネンド</t>
    </rPh>
    <rPh sb="39" eb="40">
      <t>ヒ</t>
    </rPh>
    <rPh sb="42" eb="44">
      <t>ジョウショウ</t>
    </rPh>
    <rPh sb="53" eb="55">
      <t>カンロ</t>
    </rPh>
    <rPh sb="55" eb="58">
      <t>ケイネンカ</t>
    </rPh>
    <rPh sb="58" eb="59">
      <t>リツ</t>
    </rPh>
    <rPh sb="65" eb="68">
      <t>ゲスイドウ</t>
    </rPh>
    <rPh sb="68" eb="69">
      <t>カン</t>
    </rPh>
    <rPh sb="70" eb="72">
      <t>フセツ</t>
    </rPh>
    <rPh sb="75" eb="77">
      <t>シショウ</t>
    </rPh>
    <rPh sb="77" eb="79">
      <t>イテン</t>
    </rPh>
    <rPh sb="79" eb="81">
      <t>コウジ</t>
    </rPh>
    <rPh sb="82" eb="83">
      <t>ア</t>
    </rPh>
    <rPh sb="86" eb="89">
      <t>ジョウスイドウ</t>
    </rPh>
    <rPh sb="89" eb="90">
      <t>カン</t>
    </rPh>
    <rPh sb="91" eb="93">
      <t>コウシン</t>
    </rPh>
    <rPh sb="94" eb="95">
      <t>オコナ</t>
    </rPh>
    <rPh sb="105" eb="106">
      <t>ヒク</t>
    </rPh>
    <rPh sb="107" eb="109">
      <t>スイジュン</t>
    </rPh>
    <rPh sb="110" eb="112">
      <t>イジ</t>
    </rPh>
    <rPh sb="125" eb="126">
      <t>フク</t>
    </rPh>
    <rPh sb="154" eb="157">
      <t>ロウキュウカ</t>
    </rPh>
    <rPh sb="158" eb="159">
      <t>トク</t>
    </rPh>
    <rPh sb="160" eb="162">
      <t>シンコウ</t>
    </rPh>
    <rPh sb="168" eb="169">
      <t>カンガ</t>
    </rPh>
    <rPh sb="180" eb="182">
      <t>タホウ</t>
    </rPh>
    <rPh sb="201" eb="202">
      <t>オヨ</t>
    </rPh>
    <rPh sb="203" eb="205">
      <t>オウキュウ</t>
    </rPh>
    <rPh sb="205" eb="208">
      <t>キュウスイセン</t>
    </rPh>
    <rPh sb="209" eb="211">
      <t>セイビ</t>
    </rPh>
    <rPh sb="233" eb="235">
      <t>ジョウキ</t>
    </rPh>
    <rPh sb="235" eb="237">
      <t>ケンセツ</t>
    </rPh>
    <rPh sb="237" eb="238">
      <t>オヨ</t>
    </rPh>
    <rPh sb="239" eb="241">
      <t>セイビ</t>
    </rPh>
    <rPh sb="241" eb="243">
      <t>カンリョウ</t>
    </rPh>
    <rPh sb="243" eb="244">
      <t>ゴ</t>
    </rPh>
    <rPh sb="245" eb="247">
      <t>カンロ</t>
    </rPh>
    <rPh sb="248" eb="251">
      <t>ケイカクテキ</t>
    </rPh>
    <rPh sb="252" eb="254">
      <t>コウシン</t>
    </rPh>
    <rPh sb="254" eb="256">
      <t>トウシ</t>
    </rPh>
    <rPh sb="263" eb="265">
      <t>ヨテイ</t>
    </rPh>
    <rPh sb="269" eb="27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</si>
</sst>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0.96</c:v>
                </c:pt>
                <c:pt idx="1">
                  <c:v>1.0900000000000001</c:v>
                </c:pt>
                <c:pt idx="2">
                  <c:v>0.73</c:v>
                </c:pt>
                <c:pt idx="3">
                  <c:v>0.61</c:v>
                </c:pt>
                <c:pt idx="4">
                  <c:v>0.59</c:v>
                </c:pt>
              </c:numCache>
            </c:numRef>
          </c:val>
          <c:extLst>
            <c:ext xmlns:c16="http://schemas.microsoft.com/office/drawing/2014/chart" uri="{C3380CC4-5D6E-409C-BE32-E72D297353CC}">
              <c16:uniqueId val="{00000000-85C2-4713-845D-8F8272B3D2B1}"/>
            </c:ext>
          </c:extLst>
        </c:ser>
        <c:dLbls>
          <c:showLegendKey val="0"/>
          <c:showVal val="0"/>
          <c:showCatName val="0"/>
          <c:showSerName val="0"/>
          <c:showPercent val="0"/>
          <c:showBubbleSize val="0"/>
        </c:dLbls>
        <c:gapWidth val="150"/>
        <c:axId val="148857600"/>
        <c:axId val="1488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c:ext xmlns:c16="http://schemas.microsoft.com/office/drawing/2014/chart" uri="{C3380CC4-5D6E-409C-BE32-E72D297353CC}">
              <c16:uniqueId val="{00000001-85C2-4713-845D-8F8272B3D2B1}"/>
            </c:ext>
          </c:extLst>
        </c:ser>
        <c:dLbls>
          <c:showLegendKey val="0"/>
          <c:showVal val="0"/>
          <c:showCatName val="0"/>
          <c:showSerName val="0"/>
          <c:showPercent val="0"/>
          <c:showBubbleSize val="0"/>
        </c:dLbls>
        <c:marker val="1"/>
        <c:smooth val="0"/>
        <c:axId val="148857600"/>
        <c:axId val="148859520"/>
      </c:lineChart>
      <c:dateAx>
        <c:axId val="148857600"/>
        <c:scaling>
          <c:orientation val="minMax"/>
        </c:scaling>
        <c:delete val="1"/>
        <c:axPos val="b"/>
        <c:numFmt formatCode="ge" sourceLinked="1"/>
        <c:majorTickMark val="none"/>
        <c:minorTickMark val="none"/>
        <c:tickLblPos val="none"/>
        <c:crossAx val="148859520"/>
        <c:crosses val="autoZero"/>
        <c:auto val="1"/>
        <c:lblOffset val="100"/>
        <c:baseTimeUnit val="years"/>
      </c:dateAx>
      <c:valAx>
        <c:axId val="1488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85.93</c:v>
                </c:pt>
                <c:pt idx="1">
                  <c:v>79.88</c:v>
                </c:pt>
                <c:pt idx="2">
                  <c:v>76.84</c:v>
                </c:pt>
                <c:pt idx="3">
                  <c:v>75.84</c:v>
                </c:pt>
                <c:pt idx="4">
                  <c:v>76.459999999999994</c:v>
                </c:pt>
              </c:numCache>
            </c:numRef>
          </c:val>
          <c:extLst>
            <c:ext xmlns:c16="http://schemas.microsoft.com/office/drawing/2014/chart" uri="{C3380CC4-5D6E-409C-BE32-E72D297353CC}">
              <c16:uniqueId val="{00000000-4AE1-4FD3-9C93-841C1438DF64}"/>
            </c:ext>
          </c:extLst>
        </c:ser>
        <c:dLbls>
          <c:showLegendKey val="0"/>
          <c:showVal val="0"/>
          <c:showCatName val="0"/>
          <c:showSerName val="0"/>
          <c:showPercent val="0"/>
          <c:showBubbleSize val="0"/>
        </c:dLbls>
        <c:gapWidth val="150"/>
        <c:axId val="156279168"/>
        <c:axId val="1562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c:ext xmlns:c16="http://schemas.microsoft.com/office/drawing/2014/chart" uri="{C3380CC4-5D6E-409C-BE32-E72D297353CC}">
              <c16:uniqueId val="{00000001-4AE1-4FD3-9C93-841C1438DF64}"/>
            </c:ext>
          </c:extLst>
        </c:ser>
        <c:dLbls>
          <c:showLegendKey val="0"/>
          <c:showVal val="0"/>
          <c:showCatName val="0"/>
          <c:showSerName val="0"/>
          <c:showPercent val="0"/>
          <c:showBubbleSize val="0"/>
        </c:dLbls>
        <c:marker val="1"/>
        <c:smooth val="0"/>
        <c:axId val="156279168"/>
        <c:axId val="156281088"/>
      </c:lineChart>
      <c:dateAx>
        <c:axId val="156279168"/>
        <c:scaling>
          <c:orientation val="minMax"/>
        </c:scaling>
        <c:delete val="1"/>
        <c:axPos val="b"/>
        <c:numFmt formatCode="ge" sourceLinked="1"/>
        <c:majorTickMark val="none"/>
        <c:minorTickMark val="none"/>
        <c:tickLblPos val="none"/>
        <c:crossAx val="156281088"/>
        <c:crosses val="autoZero"/>
        <c:auto val="1"/>
        <c:lblOffset val="100"/>
        <c:baseTimeUnit val="years"/>
      </c:dateAx>
      <c:valAx>
        <c:axId val="1562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92.48</c:v>
                </c:pt>
                <c:pt idx="1">
                  <c:v>92.33</c:v>
                </c:pt>
                <c:pt idx="2">
                  <c:v>93.07</c:v>
                </c:pt>
                <c:pt idx="3">
                  <c:v>93.81</c:v>
                </c:pt>
                <c:pt idx="4">
                  <c:v>94.09</c:v>
                </c:pt>
              </c:numCache>
            </c:numRef>
          </c:val>
          <c:extLst>
            <c:ext xmlns:c16="http://schemas.microsoft.com/office/drawing/2014/chart" uri="{C3380CC4-5D6E-409C-BE32-E72D297353CC}">
              <c16:uniqueId val="{00000000-BAFB-4494-9278-229B58370D53}"/>
            </c:ext>
          </c:extLst>
        </c:ser>
        <c:dLbls>
          <c:showLegendKey val="0"/>
          <c:showVal val="0"/>
          <c:showCatName val="0"/>
          <c:showSerName val="0"/>
          <c:showPercent val="0"/>
          <c:showBubbleSize val="0"/>
        </c:dLbls>
        <c:gapWidth val="150"/>
        <c:axId val="156394240"/>
        <c:axId val="1563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c:ext xmlns:c16="http://schemas.microsoft.com/office/drawing/2014/chart" uri="{C3380CC4-5D6E-409C-BE32-E72D297353CC}">
              <c16:uniqueId val="{00000001-BAFB-4494-9278-229B58370D53}"/>
            </c:ext>
          </c:extLst>
        </c:ser>
        <c:dLbls>
          <c:showLegendKey val="0"/>
          <c:showVal val="0"/>
          <c:showCatName val="0"/>
          <c:showSerName val="0"/>
          <c:showPercent val="0"/>
          <c:showBubbleSize val="0"/>
        </c:dLbls>
        <c:marker val="1"/>
        <c:smooth val="0"/>
        <c:axId val="156394240"/>
        <c:axId val="156396160"/>
      </c:lineChart>
      <c:dateAx>
        <c:axId val="156394240"/>
        <c:scaling>
          <c:orientation val="minMax"/>
        </c:scaling>
        <c:delete val="1"/>
        <c:axPos val="b"/>
        <c:numFmt formatCode="ge" sourceLinked="1"/>
        <c:majorTickMark val="none"/>
        <c:minorTickMark val="none"/>
        <c:tickLblPos val="none"/>
        <c:crossAx val="156396160"/>
        <c:crosses val="autoZero"/>
        <c:auto val="1"/>
        <c:lblOffset val="100"/>
        <c:baseTimeUnit val="years"/>
      </c:dateAx>
      <c:valAx>
        <c:axId val="1563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107.4</c:v>
                </c:pt>
                <c:pt idx="1">
                  <c:v>109.25</c:v>
                </c:pt>
                <c:pt idx="2">
                  <c:v>116.81</c:v>
                </c:pt>
                <c:pt idx="3">
                  <c:v>111.54</c:v>
                </c:pt>
                <c:pt idx="4">
                  <c:v>115.51</c:v>
                </c:pt>
              </c:numCache>
            </c:numRef>
          </c:val>
          <c:extLst>
            <c:ext xmlns:c16="http://schemas.microsoft.com/office/drawing/2014/chart" uri="{C3380CC4-5D6E-409C-BE32-E72D297353CC}">
              <c16:uniqueId val="{00000000-259F-415F-94A7-1F550B65E1D8}"/>
            </c:ext>
          </c:extLst>
        </c:ser>
        <c:dLbls>
          <c:showLegendKey val="0"/>
          <c:showVal val="0"/>
          <c:showCatName val="0"/>
          <c:showSerName val="0"/>
          <c:showPercent val="0"/>
          <c:showBubbleSize val="0"/>
        </c:dLbls>
        <c:gapWidth val="150"/>
        <c:axId val="148890752"/>
        <c:axId val="1488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c:ext xmlns:c16="http://schemas.microsoft.com/office/drawing/2014/chart" uri="{C3380CC4-5D6E-409C-BE32-E72D297353CC}">
              <c16:uniqueId val="{00000001-259F-415F-94A7-1F550B65E1D8}"/>
            </c:ext>
          </c:extLst>
        </c:ser>
        <c:dLbls>
          <c:showLegendKey val="0"/>
          <c:showVal val="0"/>
          <c:showCatName val="0"/>
          <c:showSerName val="0"/>
          <c:showPercent val="0"/>
          <c:showBubbleSize val="0"/>
        </c:dLbls>
        <c:marker val="1"/>
        <c:smooth val="0"/>
        <c:axId val="148890752"/>
        <c:axId val="148892672"/>
      </c:lineChart>
      <c:dateAx>
        <c:axId val="148890752"/>
        <c:scaling>
          <c:orientation val="minMax"/>
        </c:scaling>
        <c:delete val="1"/>
        <c:axPos val="b"/>
        <c:numFmt formatCode="ge" sourceLinked="1"/>
        <c:majorTickMark val="none"/>
        <c:minorTickMark val="none"/>
        <c:tickLblPos val="none"/>
        <c:crossAx val="148892672"/>
        <c:crosses val="autoZero"/>
        <c:auto val="1"/>
        <c:lblOffset val="100"/>
        <c:baseTimeUnit val="years"/>
      </c:dateAx>
      <c:valAx>
        <c:axId val="14889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8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43.61</c:v>
                </c:pt>
                <c:pt idx="1">
                  <c:v>44.57</c:v>
                </c:pt>
                <c:pt idx="2">
                  <c:v>44.31</c:v>
                </c:pt>
                <c:pt idx="3">
                  <c:v>45.51</c:v>
                </c:pt>
                <c:pt idx="4">
                  <c:v>46.47</c:v>
                </c:pt>
              </c:numCache>
            </c:numRef>
          </c:val>
          <c:extLst>
            <c:ext xmlns:c16="http://schemas.microsoft.com/office/drawing/2014/chart" uri="{C3380CC4-5D6E-409C-BE32-E72D297353CC}">
              <c16:uniqueId val="{00000000-37A8-4190-9A1B-FF990AB473C6}"/>
            </c:ext>
          </c:extLst>
        </c:ser>
        <c:dLbls>
          <c:showLegendKey val="0"/>
          <c:showVal val="0"/>
          <c:showCatName val="0"/>
          <c:showSerName val="0"/>
          <c:showPercent val="0"/>
          <c:showBubbleSize val="0"/>
        </c:dLbls>
        <c:gapWidth val="150"/>
        <c:axId val="154899968"/>
        <c:axId val="1549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c:ext xmlns:c16="http://schemas.microsoft.com/office/drawing/2014/chart" uri="{C3380CC4-5D6E-409C-BE32-E72D297353CC}">
              <c16:uniqueId val="{00000001-37A8-4190-9A1B-FF990AB473C6}"/>
            </c:ext>
          </c:extLst>
        </c:ser>
        <c:dLbls>
          <c:showLegendKey val="0"/>
          <c:showVal val="0"/>
          <c:showCatName val="0"/>
          <c:showSerName val="0"/>
          <c:showPercent val="0"/>
          <c:showBubbleSize val="0"/>
        </c:dLbls>
        <c:marker val="1"/>
        <c:smooth val="0"/>
        <c:axId val="154899968"/>
        <c:axId val="154901888"/>
      </c:lineChart>
      <c:dateAx>
        <c:axId val="154899968"/>
        <c:scaling>
          <c:orientation val="minMax"/>
        </c:scaling>
        <c:delete val="1"/>
        <c:axPos val="b"/>
        <c:numFmt formatCode="ge" sourceLinked="1"/>
        <c:majorTickMark val="none"/>
        <c:minorTickMark val="none"/>
        <c:tickLblPos val="none"/>
        <c:crossAx val="154901888"/>
        <c:crosses val="autoZero"/>
        <c:auto val="1"/>
        <c:lblOffset val="100"/>
        <c:baseTimeUnit val="years"/>
      </c:dateAx>
      <c:valAx>
        <c:axId val="1549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c:v>
                </c:pt>
                <c:pt idx="1">
                  <c:v>4.25</c:v>
                </c:pt>
                <c:pt idx="2">
                  <c:v>3.82</c:v>
                </c:pt>
                <c:pt idx="3">
                  <c:v>3.42</c:v>
                </c:pt>
                <c:pt idx="4">
                  <c:v>3.59</c:v>
                </c:pt>
              </c:numCache>
            </c:numRef>
          </c:val>
          <c:extLst>
            <c:ext xmlns:c16="http://schemas.microsoft.com/office/drawing/2014/chart" uri="{C3380CC4-5D6E-409C-BE32-E72D297353CC}">
              <c16:uniqueId val="{00000000-3E21-4519-AD6E-7B8D29A5550D}"/>
            </c:ext>
          </c:extLst>
        </c:ser>
        <c:dLbls>
          <c:showLegendKey val="0"/>
          <c:showVal val="0"/>
          <c:showCatName val="0"/>
          <c:showSerName val="0"/>
          <c:showPercent val="0"/>
          <c:showBubbleSize val="0"/>
        </c:dLbls>
        <c:gapWidth val="150"/>
        <c:axId val="155981696"/>
        <c:axId val="1559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c:ext xmlns:c16="http://schemas.microsoft.com/office/drawing/2014/chart" uri="{C3380CC4-5D6E-409C-BE32-E72D297353CC}">
              <c16:uniqueId val="{00000001-3E21-4519-AD6E-7B8D29A5550D}"/>
            </c:ext>
          </c:extLst>
        </c:ser>
        <c:dLbls>
          <c:showLegendKey val="0"/>
          <c:showVal val="0"/>
          <c:showCatName val="0"/>
          <c:showSerName val="0"/>
          <c:showPercent val="0"/>
          <c:showBubbleSize val="0"/>
        </c:dLbls>
        <c:marker val="1"/>
        <c:smooth val="0"/>
        <c:axId val="155981696"/>
        <c:axId val="155996160"/>
      </c:lineChart>
      <c:dateAx>
        <c:axId val="155981696"/>
        <c:scaling>
          <c:orientation val="minMax"/>
        </c:scaling>
        <c:delete val="1"/>
        <c:axPos val="b"/>
        <c:numFmt formatCode="ge" sourceLinked="1"/>
        <c:majorTickMark val="none"/>
        <c:minorTickMark val="none"/>
        <c:tickLblPos val="none"/>
        <c:crossAx val="155996160"/>
        <c:crosses val="autoZero"/>
        <c:auto val="1"/>
        <c:lblOffset val="100"/>
        <c:baseTimeUnit val="years"/>
      </c:dateAx>
      <c:valAx>
        <c:axId val="1559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BE-40E3-8C3D-EBDFBD0140DA}"/>
            </c:ext>
          </c:extLst>
        </c:ser>
        <c:dLbls>
          <c:showLegendKey val="0"/>
          <c:showVal val="0"/>
          <c:showCatName val="0"/>
          <c:showSerName val="0"/>
          <c:showPercent val="0"/>
          <c:showBubbleSize val="0"/>
        </c:dLbls>
        <c:gapWidth val="150"/>
        <c:axId val="156031616"/>
        <c:axId val="1560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c:ext xmlns:c16="http://schemas.microsoft.com/office/drawing/2014/chart" uri="{C3380CC4-5D6E-409C-BE32-E72D297353CC}">
              <c16:uniqueId val="{00000001-00BE-40E3-8C3D-EBDFBD0140DA}"/>
            </c:ext>
          </c:extLst>
        </c:ser>
        <c:dLbls>
          <c:showLegendKey val="0"/>
          <c:showVal val="0"/>
          <c:showCatName val="0"/>
          <c:showSerName val="0"/>
          <c:showPercent val="0"/>
          <c:showBubbleSize val="0"/>
        </c:dLbls>
        <c:marker val="1"/>
        <c:smooth val="0"/>
        <c:axId val="156031616"/>
        <c:axId val="156033792"/>
      </c:lineChart>
      <c:dateAx>
        <c:axId val="156031616"/>
        <c:scaling>
          <c:orientation val="minMax"/>
        </c:scaling>
        <c:delete val="1"/>
        <c:axPos val="b"/>
        <c:numFmt formatCode="ge" sourceLinked="1"/>
        <c:majorTickMark val="none"/>
        <c:minorTickMark val="none"/>
        <c:tickLblPos val="none"/>
        <c:crossAx val="156033792"/>
        <c:crosses val="autoZero"/>
        <c:auto val="1"/>
        <c:lblOffset val="100"/>
        <c:baseTimeUnit val="years"/>
      </c:dateAx>
      <c:valAx>
        <c:axId val="156033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0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292.14</c:v>
                </c:pt>
                <c:pt idx="1">
                  <c:v>321.24</c:v>
                </c:pt>
                <c:pt idx="2">
                  <c:v>211.82</c:v>
                </c:pt>
                <c:pt idx="3">
                  <c:v>229.89</c:v>
                </c:pt>
                <c:pt idx="4">
                  <c:v>208.86</c:v>
                </c:pt>
              </c:numCache>
            </c:numRef>
          </c:val>
          <c:extLst>
            <c:ext xmlns:c16="http://schemas.microsoft.com/office/drawing/2014/chart" uri="{C3380CC4-5D6E-409C-BE32-E72D297353CC}">
              <c16:uniqueId val="{00000000-8400-48C9-BD64-0AF947866C60}"/>
            </c:ext>
          </c:extLst>
        </c:ser>
        <c:dLbls>
          <c:showLegendKey val="0"/>
          <c:showVal val="0"/>
          <c:showCatName val="0"/>
          <c:showSerName val="0"/>
          <c:showPercent val="0"/>
          <c:showBubbleSize val="0"/>
        </c:dLbls>
        <c:gapWidth val="150"/>
        <c:axId val="156064768"/>
        <c:axId val="1560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c:ext xmlns:c16="http://schemas.microsoft.com/office/drawing/2014/chart" uri="{C3380CC4-5D6E-409C-BE32-E72D297353CC}">
              <c16:uniqueId val="{00000001-8400-48C9-BD64-0AF947866C60}"/>
            </c:ext>
          </c:extLst>
        </c:ser>
        <c:dLbls>
          <c:showLegendKey val="0"/>
          <c:showVal val="0"/>
          <c:showCatName val="0"/>
          <c:showSerName val="0"/>
          <c:showPercent val="0"/>
          <c:showBubbleSize val="0"/>
        </c:dLbls>
        <c:marker val="1"/>
        <c:smooth val="0"/>
        <c:axId val="156064768"/>
        <c:axId val="156066944"/>
      </c:lineChart>
      <c:dateAx>
        <c:axId val="156064768"/>
        <c:scaling>
          <c:orientation val="minMax"/>
        </c:scaling>
        <c:delete val="1"/>
        <c:axPos val="b"/>
        <c:numFmt formatCode="ge" sourceLinked="1"/>
        <c:majorTickMark val="none"/>
        <c:minorTickMark val="none"/>
        <c:tickLblPos val="none"/>
        <c:crossAx val="156066944"/>
        <c:crosses val="autoZero"/>
        <c:auto val="1"/>
        <c:lblOffset val="100"/>
        <c:baseTimeUnit val="years"/>
      </c:dateAx>
      <c:valAx>
        <c:axId val="15606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0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64.69</c:v>
                </c:pt>
                <c:pt idx="1">
                  <c:v>59.9</c:v>
                </c:pt>
                <c:pt idx="2">
                  <c:v>56.29</c:v>
                </c:pt>
                <c:pt idx="3">
                  <c:v>51.44</c:v>
                </c:pt>
                <c:pt idx="4">
                  <c:v>45.14</c:v>
                </c:pt>
              </c:numCache>
            </c:numRef>
          </c:val>
          <c:extLst>
            <c:ext xmlns:c16="http://schemas.microsoft.com/office/drawing/2014/chart" uri="{C3380CC4-5D6E-409C-BE32-E72D297353CC}">
              <c16:uniqueId val="{00000000-3EA2-41B2-8823-192775D9323F}"/>
            </c:ext>
          </c:extLst>
        </c:ser>
        <c:dLbls>
          <c:showLegendKey val="0"/>
          <c:showVal val="0"/>
          <c:showCatName val="0"/>
          <c:showSerName val="0"/>
          <c:showPercent val="0"/>
          <c:showBubbleSize val="0"/>
        </c:dLbls>
        <c:gapWidth val="150"/>
        <c:axId val="156106112"/>
        <c:axId val="1561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c:ext xmlns:c16="http://schemas.microsoft.com/office/drawing/2014/chart" uri="{C3380CC4-5D6E-409C-BE32-E72D297353CC}">
              <c16:uniqueId val="{00000001-3EA2-41B2-8823-192775D9323F}"/>
            </c:ext>
          </c:extLst>
        </c:ser>
        <c:dLbls>
          <c:showLegendKey val="0"/>
          <c:showVal val="0"/>
          <c:showCatName val="0"/>
          <c:showSerName val="0"/>
          <c:showPercent val="0"/>
          <c:showBubbleSize val="0"/>
        </c:dLbls>
        <c:marker val="1"/>
        <c:smooth val="0"/>
        <c:axId val="156106112"/>
        <c:axId val="156173824"/>
      </c:lineChart>
      <c:dateAx>
        <c:axId val="156106112"/>
        <c:scaling>
          <c:orientation val="minMax"/>
        </c:scaling>
        <c:delete val="1"/>
        <c:axPos val="b"/>
        <c:numFmt formatCode="ge" sourceLinked="1"/>
        <c:majorTickMark val="none"/>
        <c:minorTickMark val="none"/>
        <c:tickLblPos val="none"/>
        <c:crossAx val="156173824"/>
        <c:crosses val="autoZero"/>
        <c:auto val="1"/>
        <c:lblOffset val="100"/>
        <c:baseTimeUnit val="years"/>
      </c:dateAx>
      <c:valAx>
        <c:axId val="15617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1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99.59</c:v>
                </c:pt>
                <c:pt idx="1">
                  <c:v>100.69</c:v>
                </c:pt>
                <c:pt idx="2">
                  <c:v>112.69</c:v>
                </c:pt>
                <c:pt idx="3">
                  <c:v>106.64</c:v>
                </c:pt>
                <c:pt idx="4">
                  <c:v>110.19</c:v>
                </c:pt>
              </c:numCache>
            </c:numRef>
          </c:val>
          <c:extLst>
            <c:ext xmlns:c16="http://schemas.microsoft.com/office/drawing/2014/chart" uri="{C3380CC4-5D6E-409C-BE32-E72D297353CC}">
              <c16:uniqueId val="{00000000-C0BF-4A17-8D65-1DE939DE8741}"/>
            </c:ext>
          </c:extLst>
        </c:ser>
        <c:dLbls>
          <c:showLegendKey val="0"/>
          <c:showVal val="0"/>
          <c:showCatName val="0"/>
          <c:showSerName val="0"/>
          <c:showPercent val="0"/>
          <c:showBubbleSize val="0"/>
        </c:dLbls>
        <c:gapWidth val="150"/>
        <c:axId val="156209152"/>
        <c:axId val="1562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c:ext xmlns:c16="http://schemas.microsoft.com/office/drawing/2014/chart" uri="{C3380CC4-5D6E-409C-BE32-E72D297353CC}">
              <c16:uniqueId val="{00000001-C0BF-4A17-8D65-1DE939DE8741}"/>
            </c:ext>
          </c:extLst>
        </c:ser>
        <c:dLbls>
          <c:showLegendKey val="0"/>
          <c:showVal val="0"/>
          <c:showCatName val="0"/>
          <c:showSerName val="0"/>
          <c:showPercent val="0"/>
          <c:showBubbleSize val="0"/>
        </c:dLbls>
        <c:marker val="1"/>
        <c:smooth val="0"/>
        <c:axId val="156209152"/>
        <c:axId val="156211072"/>
      </c:lineChart>
      <c:dateAx>
        <c:axId val="156209152"/>
        <c:scaling>
          <c:orientation val="minMax"/>
        </c:scaling>
        <c:delete val="1"/>
        <c:axPos val="b"/>
        <c:numFmt formatCode="ge" sourceLinked="1"/>
        <c:majorTickMark val="none"/>
        <c:minorTickMark val="none"/>
        <c:tickLblPos val="none"/>
        <c:crossAx val="156211072"/>
        <c:crosses val="autoZero"/>
        <c:auto val="1"/>
        <c:lblOffset val="100"/>
        <c:baseTimeUnit val="years"/>
      </c:dateAx>
      <c:valAx>
        <c:axId val="1562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132.78</c:v>
                </c:pt>
                <c:pt idx="1">
                  <c:v>130.88999999999999</c:v>
                </c:pt>
                <c:pt idx="2">
                  <c:v>117.36</c:v>
                </c:pt>
                <c:pt idx="3">
                  <c:v>122.83</c:v>
                </c:pt>
                <c:pt idx="4">
                  <c:v>119.35</c:v>
                </c:pt>
              </c:numCache>
            </c:numRef>
          </c:val>
          <c:extLst>
            <c:ext xmlns:c16="http://schemas.microsoft.com/office/drawing/2014/chart" uri="{C3380CC4-5D6E-409C-BE32-E72D297353CC}">
              <c16:uniqueId val="{00000000-71F8-4050-AC44-3F331F98D213}"/>
            </c:ext>
          </c:extLst>
        </c:ser>
        <c:dLbls>
          <c:showLegendKey val="0"/>
          <c:showVal val="0"/>
          <c:showCatName val="0"/>
          <c:showSerName val="0"/>
          <c:showPercent val="0"/>
          <c:showBubbleSize val="0"/>
        </c:dLbls>
        <c:gapWidth val="150"/>
        <c:axId val="156241920"/>
        <c:axId val="1562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c:ext xmlns:c16="http://schemas.microsoft.com/office/drawing/2014/chart" uri="{C3380CC4-5D6E-409C-BE32-E72D297353CC}">
              <c16:uniqueId val="{00000001-71F8-4050-AC44-3F331F98D213}"/>
            </c:ext>
          </c:extLst>
        </c:ser>
        <c:dLbls>
          <c:showLegendKey val="0"/>
          <c:showVal val="0"/>
          <c:showCatName val="0"/>
          <c:showSerName val="0"/>
          <c:showPercent val="0"/>
          <c:showBubbleSize val="0"/>
        </c:dLbls>
        <c:marker val="1"/>
        <c:smooth val="0"/>
        <c:axId val="156241920"/>
        <c:axId val="156243840"/>
      </c:lineChart>
      <c:dateAx>
        <c:axId val="156241920"/>
        <c:scaling>
          <c:orientation val="minMax"/>
        </c:scaling>
        <c:delete val="1"/>
        <c:axPos val="b"/>
        <c:numFmt formatCode="ge" sourceLinked="1"/>
        <c:majorTickMark val="none"/>
        <c:minorTickMark val="none"/>
        <c:tickLblPos val="none"/>
        <c:crossAx val="156243840"/>
        <c:crosses val="autoZero"/>
        <c:auto val="1"/>
        <c:lblOffset val="100"/>
        <c:baseTimeUnit val="years"/>
      </c:dateAx>
      <c:valAx>
        <c:axId val="1562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半田市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118919</v>
      </c>
      <c r="AM8" s="61"/>
      <c r="AN8" s="61"/>
      <c r="AO8" s="61"/>
      <c r="AP8" s="61"/>
      <c r="AQ8" s="61"/>
      <c r="AR8" s="61"/>
      <c r="AS8" s="61"/>
      <c r="AT8" s="51">
        <f>データ!$S$6</f>
        <v>47.42</v>
      </c>
      <c r="AU8" s="52"/>
      <c r="AV8" s="52"/>
      <c r="AW8" s="52"/>
      <c r="AX8" s="52"/>
      <c r="AY8" s="52"/>
      <c r="AZ8" s="52"/>
      <c r="BA8" s="52"/>
      <c r="BB8" s="53">
        <f>データ!$T$6</f>
        <v>2507.7800000000002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89.91</v>
      </c>
      <c r="J10" s="52"/>
      <c r="K10" s="52"/>
      <c r="L10" s="52"/>
      <c r="M10" s="52"/>
      <c r="N10" s="52"/>
      <c r="O10" s="64"/>
      <c r="P10" s="53">
        <f>データ!$P$6</f>
        <v>99.39</v>
      </c>
      <c r="Q10" s="53"/>
      <c r="R10" s="53"/>
      <c r="S10" s="53"/>
      <c r="T10" s="53"/>
      <c r="U10" s="53"/>
      <c r="V10" s="53"/>
      <c r="W10" s="61">
        <f>データ!$Q$6</f>
        <v>1900</v>
      </c>
      <c r="X10" s="61"/>
      <c r="Y10" s="61"/>
      <c r="Z10" s="61"/>
      <c r="AA10" s="61"/>
      <c r="AB10" s="61"/>
      <c r="AC10" s="61"/>
      <c r="AD10" s="2"/>
      <c r="AE10" s="2"/>
      <c r="AF10" s="2"/>
      <c r="AG10" s="2"/>
      <c r="AH10" s="5"/>
      <c r="AI10" s="5"/>
      <c r="AJ10" s="5"/>
      <c r="AK10" s="5"/>
      <c r="AL10" s="61">
        <f>データ!$U$6</f>
        <v>118230</v>
      </c>
      <c r="AM10" s="61"/>
      <c r="AN10" s="61"/>
      <c r="AO10" s="61"/>
      <c r="AP10" s="61"/>
      <c r="AQ10" s="61"/>
      <c r="AR10" s="61"/>
      <c r="AS10" s="61"/>
      <c r="AT10" s="51">
        <f>データ!$V$6</f>
        <v>47.24</v>
      </c>
      <c r="AU10" s="52"/>
      <c r="AV10" s="52"/>
      <c r="AW10" s="52"/>
      <c r="AX10" s="52"/>
      <c r="AY10" s="52"/>
      <c r="AZ10" s="52"/>
      <c r="BA10" s="52"/>
      <c r="BB10" s="53">
        <f>データ!$W$6</f>
        <v>2502.75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232050</v>
      </c>
      <c r="D6" s="34">
        <f t="shared" si="3"/>
        <v>46</v>
      </c>
      <c r="E6" s="34">
        <f t="shared" si="3"/>
        <v>1</v>
      </c>
      <c r="F6" s="34">
        <f t="shared" si="3"/>
        <v>0</v>
      </c>
      <c r="G6" s="34">
        <f t="shared" si="3"/>
        <v>1</v>
      </c>
      <c r="H6" s="34" t="str">
        <f t="shared" si="3"/>
        <v>愛知県　半田市</v>
      </c>
      <c r="I6" s="34" t="str">
        <f t="shared" si="3"/>
        <v>法適用</v>
      </c>
      <c r="J6" s="34" t="str">
        <f t="shared" si="3"/>
        <v>水道事業</v>
      </c>
      <c r="K6" s="34" t="str">
        <f t="shared" si="3"/>
        <v>末端給水事業</v>
      </c>
      <c r="L6" s="34" t="str">
        <f t="shared" si="3"/>
        <v>A3</v>
      </c>
      <c r="M6" s="34">
        <f t="shared" si="3"/>
        <v>0</v>
      </c>
      <c r="N6" s="35" t="str">
        <f t="shared" si="3"/>
        <v>-</v>
      </c>
      <c r="O6" s="35">
        <f t="shared" si="3"/>
        <v>89.91</v>
      </c>
      <c r="P6" s="35">
        <f t="shared" si="3"/>
        <v>99.39</v>
      </c>
      <c r="Q6" s="35">
        <f t="shared" si="3"/>
        <v>1900</v>
      </c>
      <c r="R6" s="35">
        <f t="shared" si="3"/>
        <v>118919</v>
      </c>
      <c r="S6" s="35">
        <f t="shared" si="3"/>
        <v>47.42</v>
      </c>
      <c r="T6" s="35">
        <f t="shared" si="3"/>
        <v>2507.7800000000002</v>
      </c>
      <c r="U6" s="35">
        <f t="shared" si="3"/>
        <v>118230</v>
      </c>
      <c r="V6" s="35">
        <f t="shared" si="3"/>
        <v>47.24</v>
      </c>
      <c r="W6" s="35">
        <f t="shared" si="3"/>
        <v>2502.75</v>
      </c>
      <c r="X6" s="36">
        <f>IF(X7="",NA(),X7)</f>
        <v>107.4</v>
      </c>
      <c r="Y6" s="36">
        <f t="shared" ref="Y6:AG6" si="4">IF(Y7="",NA(),Y7)</f>
        <v>109.25</v>
      </c>
      <c r="Z6" s="36">
        <f t="shared" si="4"/>
        <v>116.81</v>
      </c>
      <c r="AA6" s="36">
        <f t="shared" si="4"/>
        <v>111.54</v>
      </c>
      <c r="AB6" s="36">
        <f t="shared" si="4"/>
        <v>115.51</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292.14</v>
      </c>
      <c r="AU6" s="36">
        <f t="shared" ref="AU6:BC6" si="6">IF(AU7="",NA(),AU7)</f>
        <v>321.24</v>
      </c>
      <c r="AV6" s="36">
        <f t="shared" si="6"/>
        <v>211.82</v>
      </c>
      <c r="AW6" s="36">
        <f t="shared" si="6"/>
        <v>229.89</v>
      </c>
      <c r="AX6" s="36">
        <f t="shared" si="6"/>
        <v>208.86</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64.69</v>
      </c>
      <c r="BF6" s="36">
        <f t="shared" ref="BF6:BN6" si="7">IF(BF7="",NA(),BF7)</f>
        <v>59.9</v>
      </c>
      <c r="BG6" s="36">
        <f t="shared" si="7"/>
        <v>56.29</v>
      </c>
      <c r="BH6" s="36">
        <f t="shared" si="7"/>
        <v>51.44</v>
      </c>
      <c r="BI6" s="36">
        <f t="shared" si="7"/>
        <v>45.14</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99.59</v>
      </c>
      <c r="BQ6" s="36">
        <f t="shared" ref="BQ6:BY6" si="8">IF(BQ7="",NA(),BQ7)</f>
        <v>100.69</v>
      </c>
      <c r="BR6" s="36">
        <f t="shared" si="8"/>
        <v>112.69</v>
      </c>
      <c r="BS6" s="36">
        <f t="shared" si="8"/>
        <v>106.64</v>
      </c>
      <c r="BT6" s="36">
        <f t="shared" si="8"/>
        <v>110.19</v>
      </c>
      <c r="BU6" s="36">
        <f t="shared" si="8"/>
        <v>100.16</v>
      </c>
      <c r="BV6" s="36">
        <f t="shared" si="8"/>
        <v>100.07</v>
      </c>
      <c r="BW6" s="36">
        <f t="shared" si="8"/>
        <v>106.22</v>
      </c>
      <c r="BX6" s="36">
        <f t="shared" si="8"/>
        <v>106.69</v>
      </c>
      <c r="BY6" s="36">
        <f t="shared" si="8"/>
        <v>106.52</v>
      </c>
      <c r="BZ6" s="35" t="str">
        <f>IF(BZ7="","",IF(BZ7="-","【-】","【"&amp;SUBSTITUTE(TEXT(BZ7,"#,##0.00"),"-","△")&amp;"】"))</f>
        <v>【105.59】</v>
      </c>
      <c r="CA6" s="36">
        <f>IF(CA7="",NA(),CA7)</f>
        <v>132.78</v>
      </c>
      <c r="CB6" s="36">
        <f t="shared" ref="CB6:CJ6" si="9">IF(CB7="",NA(),CB7)</f>
        <v>130.88999999999999</v>
      </c>
      <c r="CC6" s="36">
        <f t="shared" si="9"/>
        <v>117.36</v>
      </c>
      <c r="CD6" s="36">
        <f t="shared" si="9"/>
        <v>122.83</v>
      </c>
      <c r="CE6" s="36">
        <f t="shared" si="9"/>
        <v>119.35</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85.93</v>
      </c>
      <c r="CM6" s="36">
        <f t="shared" ref="CM6:CU6" si="10">IF(CM7="",NA(),CM7)</f>
        <v>79.88</v>
      </c>
      <c r="CN6" s="36">
        <f t="shared" si="10"/>
        <v>76.84</v>
      </c>
      <c r="CO6" s="36">
        <f t="shared" si="10"/>
        <v>75.84</v>
      </c>
      <c r="CP6" s="36">
        <f t="shared" si="10"/>
        <v>76.459999999999994</v>
      </c>
      <c r="CQ6" s="36">
        <f t="shared" si="10"/>
        <v>62.5</v>
      </c>
      <c r="CR6" s="36">
        <f t="shared" si="10"/>
        <v>62.45</v>
      </c>
      <c r="CS6" s="36">
        <f t="shared" si="10"/>
        <v>62.12</v>
      </c>
      <c r="CT6" s="36">
        <f t="shared" si="10"/>
        <v>62.26</v>
      </c>
      <c r="CU6" s="36">
        <f t="shared" si="10"/>
        <v>62.1</v>
      </c>
      <c r="CV6" s="35" t="str">
        <f>IF(CV7="","",IF(CV7="-","【-】","【"&amp;SUBSTITUTE(TEXT(CV7,"#,##0.00"),"-","△")&amp;"】"))</f>
        <v>【59.94】</v>
      </c>
      <c r="CW6" s="36">
        <f>IF(CW7="",NA(),CW7)</f>
        <v>92.48</v>
      </c>
      <c r="CX6" s="36">
        <f t="shared" ref="CX6:DF6" si="11">IF(CX7="",NA(),CX7)</f>
        <v>92.33</v>
      </c>
      <c r="CY6" s="36">
        <f t="shared" si="11"/>
        <v>93.07</v>
      </c>
      <c r="CZ6" s="36">
        <f t="shared" si="11"/>
        <v>93.81</v>
      </c>
      <c r="DA6" s="36">
        <f t="shared" si="11"/>
        <v>94.09</v>
      </c>
      <c r="DB6" s="36">
        <f t="shared" si="11"/>
        <v>89.62</v>
      </c>
      <c r="DC6" s="36">
        <f t="shared" si="11"/>
        <v>89.76</v>
      </c>
      <c r="DD6" s="36">
        <f t="shared" si="11"/>
        <v>89.45</v>
      </c>
      <c r="DE6" s="36">
        <f t="shared" si="11"/>
        <v>89.5</v>
      </c>
      <c r="DF6" s="36">
        <f t="shared" si="11"/>
        <v>89.52</v>
      </c>
      <c r="DG6" s="35" t="str">
        <f>IF(DG7="","",IF(DG7="-","【-】","【"&amp;SUBSTITUTE(TEXT(DG7,"#,##0.00"),"-","△")&amp;"】"))</f>
        <v>【90.22】</v>
      </c>
      <c r="DH6" s="36">
        <f>IF(DH7="",NA(),DH7)</f>
        <v>43.61</v>
      </c>
      <c r="DI6" s="36">
        <f t="shared" ref="DI6:DQ6" si="12">IF(DI7="",NA(),DI7)</f>
        <v>44.57</v>
      </c>
      <c r="DJ6" s="36">
        <f t="shared" si="12"/>
        <v>44.31</v>
      </c>
      <c r="DK6" s="36">
        <f t="shared" si="12"/>
        <v>45.51</v>
      </c>
      <c r="DL6" s="36">
        <f t="shared" si="12"/>
        <v>46.47</v>
      </c>
      <c r="DM6" s="36">
        <f t="shared" si="12"/>
        <v>40.21</v>
      </c>
      <c r="DN6" s="36">
        <f t="shared" si="12"/>
        <v>41.12</v>
      </c>
      <c r="DO6" s="36">
        <f t="shared" si="12"/>
        <v>44.91</v>
      </c>
      <c r="DP6" s="36">
        <f t="shared" si="12"/>
        <v>45.89</v>
      </c>
      <c r="DQ6" s="36">
        <f t="shared" si="12"/>
        <v>46.58</v>
      </c>
      <c r="DR6" s="35" t="str">
        <f>IF(DR7="","",IF(DR7="-","【-】","【"&amp;SUBSTITUTE(TEXT(DR7,"#,##0.00"),"-","△")&amp;"】"))</f>
        <v>【47.91】</v>
      </c>
      <c r="DS6" s="36">
        <f>IF(DS7="",NA(),DS7)</f>
        <v>4</v>
      </c>
      <c r="DT6" s="36">
        <f t="shared" ref="DT6:EB6" si="13">IF(DT7="",NA(),DT7)</f>
        <v>4.25</v>
      </c>
      <c r="DU6" s="36">
        <f t="shared" si="13"/>
        <v>3.82</v>
      </c>
      <c r="DV6" s="36">
        <f t="shared" si="13"/>
        <v>3.42</v>
      </c>
      <c r="DW6" s="36">
        <f t="shared" si="13"/>
        <v>3.59</v>
      </c>
      <c r="DX6" s="36">
        <f t="shared" si="13"/>
        <v>10.19</v>
      </c>
      <c r="DY6" s="36">
        <f t="shared" si="13"/>
        <v>10.9</v>
      </c>
      <c r="DZ6" s="36">
        <f t="shared" si="13"/>
        <v>12.03</v>
      </c>
      <c r="EA6" s="36">
        <f t="shared" si="13"/>
        <v>13.14</v>
      </c>
      <c r="EB6" s="36">
        <f t="shared" si="13"/>
        <v>14.45</v>
      </c>
      <c r="EC6" s="35" t="str">
        <f>IF(EC7="","",IF(EC7="-","【-】","【"&amp;SUBSTITUTE(TEXT(EC7,"#,##0.00"),"-","△")&amp;"】"))</f>
        <v>【15.00】</v>
      </c>
      <c r="ED6" s="36">
        <f>IF(ED7="",NA(),ED7)</f>
        <v>0.96</v>
      </c>
      <c r="EE6" s="36">
        <f t="shared" ref="EE6:EM6" si="14">IF(EE7="",NA(),EE7)</f>
        <v>1.0900000000000001</v>
      </c>
      <c r="EF6" s="36">
        <f t="shared" si="14"/>
        <v>0.73</v>
      </c>
      <c r="EG6" s="36">
        <f t="shared" si="14"/>
        <v>0.61</v>
      </c>
      <c r="EH6" s="36">
        <f t="shared" si="14"/>
        <v>0.59</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232050</v>
      </c>
      <c r="D7" s="38">
        <v>46</v>
      </c>
      <c r="E7" s="38">
        <v>1</v>
      </c>
      <c r="F7" s="38">
        <v>0</v>
      </c>
      <c r="G7" s="38">
        <v>1</v>
      </c>
      <c r="H7" s="38" t="s">
        <v>105</v>
      </c>
      <c r="I7" s="38" t="s">
        <v>106</v>
      </c>
      <c r="J7" s="38" t="s">
        <v>107</v>
      </c>
      <c r="K7" s="38" t="s">
        <v>108</v>
      </c>
      <c r="L7" s="38" t="s">
        <v>109</v>
      </c>
      <c r="M7" s="38"/>
      <c r="N7" s="39" t="s">
        <v>110</v>
      </c>
      <c r="O7" s="39">
        <v>89.91</v>
      </c>
      <c r="P7" s="39">
        <v>99.39</v>
      </c>
      <c r="Q7" s="39">
        <v>1900</v>
      </c>
      <c r="R7" s="39">
        <v>118919</v>
      </c>
      <c r="S7" s="39">
        <v>47.42</v>
      </c>
      <c r="T7" s="39">
        <v>2507.7800000000002</v>
      </c>
      <c r="U7" s="39">
        <v>118230</v>
      </c>
      <c r="V7" s="39">
        <v>47.24</v>
      </c>
      <c r="W7" s="39">
        <v>2502.75</v>
      </c>
      <c r="X7" s="39">
        <v>107.4</v>
      </c>
      <c r="Y7" s="39">
        <v>109.25</v>
      </c>
      <c r="Z7" s="39">
        <v>116.81</v>
      </c>
      <c r="AA7" s="39">
        <v>111.54</v>
      </c>
      <c r="AB7" s="39">
        <v>115.51</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292.14</v>
      </c>
      <c r="AU7" s="39">
        <v>321.24</v>
      </c>
      <c r="AV7" s="39">
        <v>211.82</v>
      </c>
      <c r="AW7" s="39">
        <v>229.89</v>
      </c>
      <c r="AX7" s="39">
        <v>208.86</v>
      </c>
      <c r="AY7" s="39">
        <v>633.30999999999995</v>
      </c>
      <c r="AZ7" s="39">
        <v>648.09</v>
      </c>
      <c r="BA7" s="39">
        <v>344.19</v>
      </c>
      <c r="BB7" s="39">
        <v>352.05</v>
      </c>
      <c r="BC7" s="39">
        <v>349.04</v>
      </c>
      <c r="BD7" s="39">
        <v>262.87</v>
      </c>
      <c r="BE7" s="39">
        <v>64.69</v>
      </c>
      <c r="BF7" s="39">
        <v>59.9</v>
      </c>
      <c r="BG7" s="39">
        <v>56.29</v>
      </c>
      <c r="BH7" s="39">
        <v>51.44</v>
      </c>
      <c r="BI7" s="39">
        <v>45.14</v>
      </c>
      <c r="BJ7" s="39">
        <v>257.41000000000003</v>
      </c>
      <c r="BK7" s="39">
        <v>253.86</v>
      </c>
      <c r="BL7" s="39">
        <v>252.09</v>
      </c>
      <c r="BM7" s="39">
        <v>250.76</v>
      </c>
      <c r="BN7" s="39">
        <v>254.54</v>
      </c>
      <c r="BO7" s="39">
        <v>270.87</v>
      </c>
      <c r="BP7" s="39">
        <v>99.59</v>
      </c>
      <c r="BQ7" s="39">
        <v>100.69</v>
      </c>
      <c r="BR7" s="39">
        <v>112.69</v>
      </c>
      <c r="BS7" s="39">
        <v>106.64</v>
      </c>
      <c r="BT7" s="39">
        <v>110.19</v>
      </c>
      <c r="BU7" s="39">
        <v>100.16</v>
      </c>
      <c r="BV7" s="39">
        <v>100.07</v>
      </c>
      <c r="BW7" s="39">
        <v>106.22</v>
      </c>
      <c r="BX7" s="39">
        <v>106.69</v>
      </c>
      <c r="BY7" s="39">
        <v>106.52</v>
      </c>
      <c r="BZ7" s="39">
        <v>105.59</v>
      </c>
      <c r="CA7" s="39">
        <v>132.78</v>
      </c>
      <c r="CB7" s="39">
        <v>130.88999999999999</v>
      </c>
      <c r="CC7" s="39">
        <v>117.36</v>
      </c>
      <c r="CD7" s="39">
        <v>122.83</v>
      </c>
      <c r="CE7" s="39">
        <v>119.35</v>
      </c>
      <c r="CF7" s="39">
        <v>166.17</v>
      </c>
      <c r="CG7" s="39">
        <v>164.93</v>
      </c>
      <c r="CH7" s="39">
        <v>155.22999999999999</v>
      </c>
      <c r="CI7" s="39">
        <v>154.91999999999999</v>
      </c>
      <c r="CJ7" s="39">
        <v>155.80000000000001</v>
      </c>
      <c r="CK7" s="39">
        <v>163.27000000000001</v>
      </c>
      <c r="CL7" s="39">
        <v>85.93</v>
      </c>
      <c r="CM7" s="39">
        <v>79.88</v>
      </c>
      <c r="CN7" s="39">
        <v>76.84</v>
      </c>
      <c r="CO7" s="39">
        <v>75.84</v>
      </c>
      <c r="CP7" s="39">
        <v>76.459999999999994</v>
      </c>
      <c r="CQ7" s="39">
        <v>62.5</v>
      </c>
      <c r="CR7" s="39">
        <v>62.45</v>
      </c>
      <c r="CS7" s="39">
        <v>62.12</v>
      </c>
      <c r="CT7" s="39">
        <v>62.26</v>
      </c>
      <c r="CU7" s="39">
        <v>62.1</v>
      </c>
      <c r="CV7" s="39">
        <v>59.94</v>
      </c>
      <c r="CW7" s="39">
        <v>92.48</v>
      </c>
      <c r="CX7" s="39">
        <v>92.33</v>
      </c>
      <c r="CY7" s="39">
        <v>93.07</v>
      </c>
      <c r="CZ7" s="39">
        <v>93.81</v>
      </c>
      <c r="DA7" s="39">
        <v>94.09</v>
      </c>
      <c r="DB7" s="39">
        <v>89.62</v>
      </c>
      <c r="DC7" s="39">
        <v>89.76</v>
      </c>
      <c r="DD7" s="39">
        <v>89.45</v>
      </c>
      <c r="DE7" s="39">
        <v>89.5</v>
      </c>
      <c r="DF7" s="39">
        <v>89.52</v>
      </c>
      <c r="DG7" s="39">
        <v>90.22</v>
      </c>
      <c r="DH7" s="39">
        <v>43.61</v>
      </c>
      <c r="DI7" s="39">
        <v>44.57</v>
      </c>
      <c r="DJ7" s="39">
        <v>44.31</v>
      </c>
      <c r="DK7" s="39">
        <v>45.51</v>
      </c>
      <c r="DL7" s="39">
        <v>46.47</v>
      </c>
      <c r="DM7" s="39">
        <v>40.21</v>
      </c>
      <c r="DN7" s="39">
        <v>41.12</v>
      </c>
      <c r="DO7" s="39">
        <v>44.91</v>
      </c>
      <c r="DP7" s="39">
        <v>45.89</v>
      </c>
      <c r="DQ7" s="39">
        <v>46.58</v>
      </c>
      <c r="DR7" s="39">
        <v>47.91</v>
      </c>
      <c r="DS7" s="39">
        <v>4</v>
      </c>
      <c r="DT7" s="39">
        <v>4.25</v>
      </c>
      <c r="DU7" s="39">
        <v>3.82</v>
      </c>
      <c r="DV7" s="39">
        <v>3.42</v>
      </c>
      <c r="DW7" s="39">
        <v>3.59</v>
      </c>
      <c r="DX7" s="39">
        <v>10.19</v>
      </c>
      <c r="DY7" s="39">
        <v>10.9</v>
      </c>
      <c r="DZ7" s="39">
        <v>12.03</v>
      </c>
      <c r="EA7" s="39">
        <v>13.14</v>
      </c>
      <c r="EB7" s="39">
        <v>14.45</v>
      </c>
      <c r="EC7" s="39">
        <v>15</v>
      </c>
      <c r="ED7" s="39">
        <v>0.96</v>
      </c>
      <c r="EE7" s="39">
        <v>1.0900000000000001</v>
      </c>
      <c r="EF7" s="39">
        <v>0.73</v>
      </c>
      <c r="EG7" s="39">
        <v>0.61</v>
      </c>
      <c r="EH7" s="39">
        <v>0.59</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2018-02-13T06:28:09Z</cp:lastPrinted>
  <dcterms:created xsi:type="dcterms:W3CDTF">2017-12-25T01:30:01Z</dcterms:created>
  <dcterms:modified xsi:type="dcterms:W3CDTF">2018-02-27T09:17:15Z</dcterms:modified>
</cp:coreProperties>
</file>