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75" windowWidth="14940" windowHeight="7860"/>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P6" i="5"/>
  <c r="O6" i="5"/>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P10" i="4"/>
  <c r="I10" i="4"/>
  <c r="AT8" i="4"/>
  <c r="AL8" i="4"/>
  <c r="W8" i="4"/>
  <c r="B6" i="4"/>
  <c r="C10" i="5" l="1"/>
  <c r="D10" i="5"/>
  <c r="E10" i="5"/>
  <c r="B10" i="5"/>
</calcChain>
</file>

<file path=xl/sharedStrings.xml><?xml version="1.0" encoding="utf-8"?>
<sst xmlns="http://schemas.openxmlformats.org/spreadsheetml/2006/main" count="325" uniqueCount="123">
  <si>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</si>
  <si>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</si>
  <si>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</si>
  <si>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</si>
  <si>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</si>
  <si>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</si>
  <si>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</si>
  <si>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</si>
  <si>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</si>
  <si>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</si>
  <si>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</si>
  <si>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</si>
  <si>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</si>
  <si>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</si>
  <si>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</si>
  <si>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</si>
  <si>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</si>
  <si>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</si>
  <si>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</si>
  <si>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</si>
  <si>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</si>
  <si>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</si>
  <si>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</si>
  <si>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</si>
  <si>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</si>
  <si>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</si>
  <si>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</si>
  <si>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</si>
  <si>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</si>
  <si>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</si>
  <si>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</si>
  <si>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</si>
  <si>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</si>
  <si>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</si>
  <si>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</si>
  <si>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</si>
  <si>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</si>
  <si>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</si>
  <si>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</si>
  <si>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</si>
  <si>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</si>
  <si>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</si>
  <si>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</si>
  <si>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</si>
  <si>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</si>
  <si>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</si>
  <si>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</si>
  <si>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</si>
  <si>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</si>
  <si>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</si>
  <si>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</si>
  <si>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</si>
  <si>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</si>
  <si>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</si>
  <si>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</si>
  <si>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</si>
  <si>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</si>
  <si>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</si>
  <si>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</si>
  <si>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</si>
  <si>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</si>
  <si>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</si>
  <si>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</si>
  <si>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</si>
  <si>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</si>
  <si>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</si>
  <si>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</si>
  <si>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</si>
  <si>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</si>
  <si>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</si>
  <si>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</si>
  <si>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</si>
  <si>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</si>
  <si>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</si>
  <si>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</si>
  <si>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</si>
  <si>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</si>
  <si>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</si>
  <si>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</si>
  <si>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</si>
  <si>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</si>
  <si>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</si>
  <si>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</si>
  <si>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</si>
  <si>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</si>
  <si>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</si>
  <si>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</si>
  <si>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</si>
  <si>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</si>
  <si>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</si>
  <si>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</si>
  <si>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</si>
  <si>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</si>
  <si>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</si>
  <si>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</si>
  <si>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</si>
  <si>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</si>
  <si>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</si>
  <si>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</si>
  <si>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</si>
  <si>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</si>
  <si>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</si>
  <si>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</si>
  <si>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</si>
  <si>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</si>
  <si>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</si>
  <si>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</si>
  <si>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</si>
  <si>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半田市</t>
  </si>
  <si>
    <t>法適用</t>
  </si>
  <si>
    <t>下水道事業</t>
  </si>
  <si>
    <t>公共下水道</t>
  </si>
  <si>
    <t>Ac2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</si>
  <si>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</si>
  <si>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</si>
  <si>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</si>
  <si>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</si>
  <si>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</si>
  <si>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</si>
  <si>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高資本費に対して使用料収入での回収が困難な状況であり、適正な使用料体系の見直しが必要である。今後において、水洗化率の向上や不明水対策による有収水率の改善など、収益力の向上、経費削減など運営基盤の向上対策を講じた「経営戦略」を平成31年度までに策定する。</t>
    <rPh sb="0" eb="3">
      <t>コウシホン</t>
    </rPh>
    <rPh sb="3" eb="4">
      <t>ヒ</t>
    </rPh>
    <rPh sb="5" eb="6">
      <t>タイ</t>
    </rPh>
    <rPh sb="8" eb="11">
      <t>シヨウリョウ</t>
    </rPh>
    <rPh sb="11" eb="13">
      <t>シュウニュウ</t>
    </rPh>
    <rPh sb="15" eb="17">
      <t>カイシュウ</t>
    </rPh>
    <rPh sb="18" eb="20">
      <t>コンナン</t>
    </rPh>
    <rPh sb="21" eb="23">
      <t>ジョウキョウ</t>
    </rPh>
    <rPh sb="27" eb="29">
      <t>テキセイ</t>
    </rPh>
    <rPh sb="30" eb="33">
      <t>シヨウリョウ</t>
    </rPh>
    <rPh sb="33" eb="35">
      <t>タイケイ</t>
    </rPh>
    <rPh sb="36" eb="38">
      <t>ミナオ</t>
    </rPh>
    <rPh sb="40" eb="42">
      <t>ヒツヨウ</t>
    </rPh>
    <rPh sb="46" eb="48">
      <t>コンゴ</t>
    </rPh>
    <rPh sb="53" eb="56">
      <t>スイセンカ</t>
    </rPh>
    <rPh sb="56" eb="57">
      <t>リツ</t>
    </rPh>
    <rPh sb="58" eb="60">
      <t>コウジョウ</t>
    </rPh>
    <rPh sb="61" eb="63">
      <t>フメイ</t>
    </rPh>
    <rPh sb="63" eb="64">
      <t>スイ</t>
    </rPh>
    <rPh sb="64" eb="66">
      <t>タイサク</t>
    </rPh>
    <rPh sb="69" eb="71">
      <t>ユウシュウ</t>
    </rPh>
    <rPh sb="71" eb="72">
      <t>スイ</t>
    </rPh>
    <rPh sb="72" eb="73">
      <t>リツ</t>
    </rPh>
    <rPh sb="74" eb="76">
      <t>カイゼン</t>
    </rPh>
    <rPh sb="79" eb="82">
      <t>シュウエキリョク</t>
    </rPh>
    <rPh sb="83" eb="85">
      <t>コウジョウ</t>
    </rPh>
    <rPh sb="86" eb="88">
      <t>ケイヒ</t>
    </rPh>
    <rPh sb="88" eb="90">
      <t>サクゲン</t>
    </rPh>
    <rPh sb="92" eb="94">
      <t>ウンエイ</t>
    </rPh>
    <rPh sb="94" eb="96">
      <t>キバン</t>
    </rPh>
    <rPh sb="97" eb="99">
      <t>コウジョウ</t>
    </rPh>
    <rPh sb="99" eb="101">
      <t>タイサク</t>
    </rPh>
    <rPh sb="102" eb="103">
      <t>コウ</t>
    </rPh>
    <rPh sb="106" eb="108">
      <t>ケイエイ</t>
    </rPh>
    <rPh sb="108" eb="110">
      <t>センリャク</t>
    </rPh>
    <rPh sb="112" eb="114">
      <t>ヘイセイ</t>
    </rPh>
    <rPh sb="116" eb="117">
      <t>ネン</t>
    </rPh>
    <rPh sb="117" eb="118">
      <t>ド</t>
    </rPh>
    <rPh sb="121" eb="123">
      <t>サクテイ</t>
    </rPh>
    <phoneticPr fontId="4"/>
  </si>
  <si>
    <t>非設置</t>
    <rPh sb="0" eb="1">
      <t>ヒ</t>
    </rPh>
    <rPh sb="1" eb="3">
      <t>セッチ</t>
    </rPh>
    <phoneticPr fontId="4"/>
  </si>
  <si>
    <r>
      <t>平成28年度から地方公営企業法の全部を適用している。
①経常収支比率は平均値よりわずかに低い103.38％で、黒字決算となっているが、⑤経費回収率は83.66％で、使用料以外の収入に依存していることが分かる。</t>
    </r>
    <r>
      <rPr>
        <sz val="11"/>
        <color theme="1"/>
        <rFont val="ＭＳ ゴシック"/>
        <family val="3"/>
        <charset val="128"/>
      </rPr>
      <t>⑥汚水処理原価は142.60円であり、平均値に対しては低い水準にあるが、現行の使用料体系では回収が困難な状況にあり、適正な使用料への見直しが今後の課題である。
③流動比率は平均値に対し低い水準にあるが、これは企業会計移行後間もないことから内部留保資金が少なく十分な流動資産が確保できていないことが要因である。ただし、④企業債残高対事業規模比率は平均値と近似するため、長期的には改善が見込まれる。
欠損金は発生していないことから、②累積欠損金比率は0％である。流域下水道のため単独で処理場を運営しておらず、⑦施設利用率は該当なしとなっている。
今後は接続率の向上による⑧水洗化率の向上、企業債の借入の抑制等により⑤経費回収率及び⑥汚水処理原価の改善が課題である。</t>
    </r>
    <rPh sb="0" eb="2">
      <t>ヘイセイ</t>
    </rPh>
    <rPh sb="4" eb="6">
      <t>ネンド</t>
    </rPh>
    <rPh sb="8" eb="10">
      <t>チホウ</t>
    </rPh>
    <rPh sb="10" eb="12">
      <t>コウエイ</t>
    </rPh>
    <rPh sb="12" eb="14">
      <t>キギョウ</t>
    </rPh>
    <rPh sb="14" eb="15">
      <t>ホウ</t>
    </rPh>
    <rPh sb="16" eb="18">
      <t>ゼンブ</t>
    </rPh>
    <rPh sb="19" eb="21">
      <t>テキヨウ</t>
    </rPh>
    <rPh sb="28" eb="30">
      <t>ケイジョウ</t>
    </rPh>
    <rPh sb="30" eb="32">
      <t>シュウシ</t>
    </rPh>
    <rPh sb="32" eb="34">
      <t>ヒリツ</t>
    </rPh>
    <rPh sb="35" eb="38">
      <t>ヘイキンチ</t>
    </rPh>
    <rPh sb="44" eb="45">
      <t>ヒク</t>
    </rPh>
    <rPh sb="55" eb="57">
      <t>クロジ</t>
    </rPh>
    <rPh sb="57" eb="59">
      <t>ケッサン</t>
    </rPh>
    <rPh sb="82" eb="85">
      <t>シヨウリョウ</t>
    </rPh>
    <rPh sb="85" eb="87">
      <t>イガイ</t>
    </rPh>
    <rPh sb="88" eb="90">
      <t>シュウニュウ</t>
    </rPh>
    <rPh sb="91" eb="93">
      <t>イゾン</t>
    </rPh>
    <rPh sb="100" eb="101">
      <t>ワ</t>
    </rPh>
    <rPh sb="105" eb="107">
      <t>オスイ</t>
    </rPh>
    <rPh sb="107" eb="109">
      <t>ショリ</t>
    </rPh>
    <rPh sb="109" eb="111">
      <t>ゲンカ</t>
    </rPh>
    <rPh sb="118" eb="119">
      <t>エン</t>
    </rPh>
    <rPh sb="123" eb="126">
      <t>ヘイキンチ</t>
    </rPh>
    <rPh sb="127" eb="128">
      <t>タイ</t>
    </rPh>
    <rPh sb="131" eb="132">
      <t>ヒク</t>
    </rPh>
    <rPh sb="133" eb="135">
      <t>スイジュン</t>
    </rPh>
    <rPh sb="140" eb="142">
      <t>ゲンコウ</t>
    </rPh>
    <rPh sb="143" eb="146">
      <t>シヨウリョウ</t>
    </rPh>
    <rPh sb="146" eb="148">
      <t>タイケイ</t>
    </rPh>
    <rPh sb="150" eb="152">
      <t>カイシュウ</t>
    </rPh>
    <rPh sb="153" eb="155">
      <t>コンナン</t>
    </rPh>
    <rPh sb="156" eb="158">
      <t>ジョウキョウ</t>
    </rPh>
    <rPh sb="162" eb="164">
      <t>テキセイ</t>
    </rPh>
    <rPh sb="165" eb="168">
      <t>シヨウリョウ</t>
    </rPh>
    <rPh sb="170" eb="172">
      <t>ミナオ</t>
    </rPh>
    <rPh sb="174" eb="176">
      <t>コンゴ</t>
    </rPh>
    <rPh sb="177" eb="179">
      <t>カダイ</t>
    </rPh>
    <rPh sb="185" eb="187">
      <t>リュウドウ</t>
    </rPh>
    <rPh sb="187" eb="189">
      <t>ヒリツ</t>
    </rPh>
    <rPh sb="190" eb="193">
      <t>ヘイキンチ</t>
    </rPh>
    <rPh sb="194" eb="195">
      <t>タイ</t>
    </rPh>
    <rPh sb="196" eb="197">
      <t>ヒク</t>
    </rPh>
    <rPh sb="198" eb="200">
      <t>スイジュン</t>
    </rPh>
    <rPh sb="208" eb="210">
      <t>キギョウ</t>
    </rPh>
    <rPh sb="210" eb="212">
      <t>カイケイ</t>
    </rPh>
    <rPh sb="212" eb="214">
      <t>イコウ</t>
    </rPh>
    <rPh sb="214" eb="215">
      <t>ゴ</t>
    </rPh>
    <rPh sb="215" eb="216">
      <t>マ</t>
    </rPh>
    <rPh sb="223" eb="225">
      <t>ナイブ</t>
    </rPh>
    <rPh sb="225" eb="227">
      <t>リュウホ</t>
    </rPh>
    <rPh sb="227" eb="229">
      <t>シキン</t>
    </rPh>
    <rPh sb="230" eb="231">
      <t>スク</t>
    </rPh>
    <rPh sb="233" eb="235">
      <t>ジュウブン</t>
    </rPh>
    <rPh sb="236" eb="238">
      <t>リュウドウ</t>
    </rPh>
    <rPh sb="238" eb="240">
      <t>シサン</t>
    </rPh>
    <rPh sb="241" eb="243">
      <t>カクホ</t>
    </rPh>
    <rPh sb="252" eb="254">
      <t>ヨウイン</t>
    </rPh>
    <rPh sb="263" eb="265">
      <t>キギョウ</t>
    </rPh>
    <rPh sb="265" eb="266">
      <t>サイ</t>
    </rPh>
    <rPh sb="266" eb="268">
      <t>ザンダカ</t>
    </rPh>
    <rPh sb="268" eb="269">
      <t>タイ</t>
    </rPh>
    <rPh sb="269" eb="271">
      <t>ジギョウ</t>
    </rPh>
    <rPh sb="271" eb="273">
      <t>キボ</t>
    </rPh>
    <rPh sb="273" eb="275">
      <t>ヒリツ</t>
    </rPh>
    <rPh sb="276" eb="279">
      <t>ヘイキンチ</t>
    </rPh>
    <rPh sb="280" eb="282">
      <t>キンジ</t>
    </rPh>
    <rPh sb="287" eb="290">
      <t>チョウキテキ</t>
    </rPh>
    <rPh sb="292" eb="294">
      <t>カイゼン</t>
    </rPh>
    <rPh sb="295" eb="297">
      <t>ミコ</t>
    </rPh>
    <rPh sb="302" eb="305">
      <t>ケッソンキン</t>
    </rPh>
    <rPh sb="306" eb="308">
      <t>ハッセイ</t>
    </rPh>
    <rPh sb="319" eb="321">
      <t>ルイセキ</t>
    </rPh>
    <rPh sb="321" eb="324">
      <t>ケッソンキン</t>
    </rPh>
    <rPh sb="324" eb="326">
      <t>ヒリツ</t>
    </rPh>
    <rPh sb="333" eb="335">
      <t>リュウイキ</t>
    </rPh>
    <rPh sb="335" eb="338">
      <t>ゲスイドウ</t>
    </rPh>
    <rPh sb="341" eb="343">
      <t>タンドク</t>
    </rPh>
    <rPh sb="344" eb="347">
      <t>ショリジョウ</t>
    </rPh>
    <rPh sb="348" eb="350">
      <t>ウンエイ</t>
    </rPh>
    <rPh sb="357" eb="359">
      <t>シセツ</t>
    </rPh>
    <rPh sb="359" eb="361">
      <t>リヨウ</t>
    </rPh>
    <rPh sb="361" eb="362">
      <t>リツ</t>
    </rPh>
    <rPh sb="363" eb="365">
      <t>ガイトウ</t>
    </rPh>
    <rPh sb="375" eb="377">
      <t>コンゴ</t>
    </rPh>
    <rPh sb="378" eb="380">
      <t>セツゾク</t>
    </rPh>
    <rPh sb="380" eb="381">
      <t>リツ</t>
    </rPh>
    <rPh sb="382" eb="384">
      <t>コウジョウ</t>
    </rPh>
    <rPh sb="388" eb="391">
      <t>スイセンカ</t>
    </rPh>
    <rPh sb="391" eb="392">
      <t>リツ</t>
    </rPh>
    <rPh sb="393" eb="395">
      <t>コウジョウ</t>
    </rPh>
    <rPh sb="396" eb="398">
      <t>キギョウ</t>
    </rPh>
    <rPh sb="398" eb="399">
      <t>サイ</t>
    </rPh>
    <rPh sb="400" eb="402">
      <t>カリイレ</t>
    </rPh>
    <rPh sb="403" eb="405">
      <t>ヨクセイ</t>
    </rPh>
    <rPh sb="405" eb="406">
      <t>トウ</t>
    </rPh>
    <rPh sb="410" eb="412">
      <t>ケイヒ</t>
    </rPh>
    <rPh sb="412" eb="414">
      <t>カイシュウ</t>
    </rPh>
    <rPh sb="414" eb="415">
      <t>リツ</t>
    </rPh>
    <rPh sb="415" eb="416">
      <t>オヨ</t>
    </rPh>
    <rPh sb="418" eb="420">
      <t>オスイ</t>
    </rPh>
    <rPh sb="420" eb="422">
      <t>ショリ</t>
    </rPh>
    <rPh sb="422" eb="424">
      <t>ゲンカ</t>
    </rPh>
    <rPh sb="425" eb="427">
      <t>カイゼン</t>
    </rPh>
    <rPh sb="428" eb="430">
      <t>カダイ</t>
    </rPh>
    <phoneticPr fontId="4"/>
  </si>
  <si>
    <r>
      <t>管渠老朽化率が０％であることから、新しい管渠が多いと言える。ただし、整備年次に偏りがあ</t>
    </r>
    <r>
      <rPr>
        <sz val="11"/>
        <rFont val="ＭＳ ゴシック"/>
        <family val="3"/>
        <charset val="128"/>
      </rPr>
      <t>り、平成28年度は汚水管布設替工事を実施したため管渠改善率が上昇した。現在は、管渠の長寿命化も含めて改築更新が平準化されるよう布設替等を実施している。</t>
    </r>
    <rPh sb="0" eb="2">
      <t>カンキョ</t>
    </rPh>
    <rPh sb="2" eb="5">
      <t>ロウキュウカ</t>
    </rPh>
    <rPh sb="5" eb="6">
      <t>リツ</t>
    </rPh>
    <rPh sb="17" eb="18">
      <t>アタラ</t>
    </rPh>
    <rPh sb="20" eb="22">
      <t>カンキョ</t>
    </rPh>
    <rPh sb="23" eb="24">
      <t>オオ</t>
    </rPh>
    <rPh sb="26" eb="27">
      <t>イ</t>
    </rPh>
    <rPh sb="34" eb="36">
      <t>セイビ</t>
    </rPh>
    <rPh sb="36" eb="38">
      <t>ネンジ</t>
    </rPh>
    <rPh sb="39" eb="40">
      <t>カタヨ</t>
    </rPh>
    <rPh sb="45" eb="47">
      <t>ヘイセイ</t>
    </rPh>
    <rPh sb="49" eb="51">
      <t>ネンド</t>
    </rPh>
    <rPh sb="52" eb="54">
      <t>オスイ</t>
    </rPh>
    <rPh sb="54" eb="55">
      <t>カン</t>
    </rPh>
    <rPh sb="55" eb="57">
      <t>フセツ</t>
    </rPh>
    <rPh sb="57" eb="58">
      <t>カ</t>
    </rPh>
    <rPh sb="58" eb="60">
      <t>コウジ</t>
    </rPh>
    <rPh sb="61" eb="63">
      <t>ジッシ</t>
    </rPh>
    <rPh sb="67" eb="69">
      <t>カンキョ</t>
    </rPh>
    <rPh sb="69" eb="71">
      <t>カイゼン</t>
    </rPh>
    <rPh sb="71" eb="72">
      <t>リツ</t>
    </rPh>
    <rPh sb="73" eb="75">
      <t>ジョウショウ</t>
    </rPh>
    <rPh sb="78" eb="80">
      <t>ゲンザイ</t>
    </rPh>
    <rPh sb="82" eb="84">
      <t>カンキョ</t>
    </rPh>
    <rPh sb="85" eb="86">
      <t>チョウ</t>
    </rPh>
    <rPh sb="86" eb="89">
      <t>ジュミョウカ</t>
    </rPh>
    <rPh sb="90" eb="91">
      <t>フク</t>
    </rPh>
    <rPh sb="93" eb="95">
      <t>カイチク</t>
    </rPh>
    <rPh sb="95" eb="97">
      <t>コウシン</t>
    </rPh>
    <rPh sb="98" eb="101">
      <t>ヘイジュンカ</t>
    </rPh>
    <rPh sb="106" eb="108">
      <t>フセツ</t>
    </rPh>
    <rPh sb="108" eb="109">
      <t>タイ</t>
    </rPh>
    <rPh sb="109" eb="110">
      <t>トウ</t>
    </rPh>
    <rPh sb="111" eb="11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</si>
</sst>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6"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0.13</c:v>
                </c:pt>
              </c:numCache>
            </c:numRef>
          </c:val>
          <c:extLst>
            <c:ext xmlns:c16="http://schemas.microsoft.com/office/drawing/2014/chart" uri="{C3380CC4-5D6E-409C-BE32-E72D297353CC}">
              <c16:uniqueId val="{00000000-98D2-411B-A3A6-7D11F12357C1}"/>
            </c:ext>
          </c:extLst>
        </c:ser>
        <c:dLbls>
          <c:showLegendKey val="0"/>
          <c:showVal val="0"/>
          <c:showCatName val="0"/>
          <c:showSerName val="0"/>
          <c:showPercent val="0"/>
          <c:showBubbleSize val="0"/>
        </c:dLbls>
        <c:gapWidth val="150"/>
        <c:axId val="179044736"/>
        <c:axId val="17904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98D2-411B-A3A6-7D11F12357C1}"/>
            </c:ext>
          </c:extLst>
        </c:ser>
        <c:dLbls>
          <c:showLegendKey val="0"/>
          <c:showVal val="0"/>
          <c:showCatName val="0"/>
          <c:showSerName val="0"/>
          <c:showPercent val="0"/>
          <c:showBubbleSize val="0"/>
        </c:dLbls>
        <c:marker val="1"/>
        <c:smooth val="0"/>
        <c:axId val="179044736"/>
        <c:axId val="179046656"/>
      </c:lineChart>
      <c:dateAx>
        <c:axId val="179044736"/>
        <c:scaling>
          <c:orientation val="minMax"/>
        </c:scaling>
        <c:delete val="1"/>
        <c:axPos val="b"/>
        <c:numFmt formatCode="ge" sourceLinked="1"/>
        <c:majorTickMark val="none"/>
        <c:minorTickMark val="none"/>
        <c:tickLblPos val="none"/>
        <c:crossAx val="179046656"/>
        <c:crosses val="autoZero"/>
        <c:auto val="1"/>
        <c:lblOffset val="100"/>
        <c:baseTimeUnit val="years"/>
      </c:dateAx>
      <c:valAx>
        <c:axId val="1790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4B-4B8E-AB88-66C0B1F97C25}"/>
            </c:ext>
          </c:extLst>
        </c:ser>
        <c:dLbls>
          <c:showLegendKey val="0"/>
          <c:showVal val="0"/>
          <c:showCatName val="0"/>
          <c:showSerName val="0"/>
          <c:showPercent val="0"/>
          <c:showBubbleSize val="0"/>
        </c:dLbls>
        <c:gapWidth val="150"/>
        <c:axId val="183209984"/>
        <c:axId val="1832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64B-4B8E-AB88-66C0B1F97C25}"/>
            </c:ext>
          </c:extLst>
        </c:ser>
        <c:dLbls>
          <c:showLegendKey val="0"/>
          <c:showVal val="0"/>
          <c:showCatName val="0"/>
          <c:showSerName val="0"/>
          <c:showPercent val="0"/>
          <c:showBubbleSize val="0"/>
        </c:dLbls>
        <c:marker val="1"/>
        <c:smooth val="0"/>
        <c:axId val="183209984"/>
        <c:axId val="183211904"/>
      </c:lineChart>
      <c:dateAx>
        <c:axId val="183209984"/>
        <c:scaling>
          <c:orientation val="minMax"/>
        </c:scaling>
        <c:delete val="1"/>
        <c:axPos val="b"/>
        <c:numFmt formatCode="ge" sourceLinked="1"/>
        <c:majorTickMark val="none"/>
        <c:minorTickMark val="none"/>
        <c:tickLblPos val="none"/>
        <c:crossAx val="183211904"/>
        <c:crosses val="autoZero"/>
        <c:auto val="1"/>
        <c:lblOffset val="100"/>
        <c:baseTimeUnit val="years"/>
      </c:dateAx>
      <c:valAx>
        <c:axId val="1832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82.44</c:v>
                </c:pt>
              </c:numCache>
            </c:numRef>
          </c:val>
          <c:extLst>
            <c:ext xmlns:c16="http://schemas.microsoft.com/office/drawing/2014/chart" uri="{C3380CC4-5D6E-409C-BE32-E72D297353CC}">
              <c16:uniqueId val="{00000000-F921-4CF1-A2A7-0241287738AD}"/>
            </c:ext>
          </c:extLst>
        </c:ser>
        <c:dLbls>
          <c:showLegendKey val="0"/>
          <c:showVal val="0"/>
          <c:showCatName val="0"/>
          <c:showSerName val="0"/>
          <c:showPercent val="0"/>
          <c:showBubbleSize val="0"/>
        </c:dLbls>
        <c:gapWidth val="150"/>
        <c:axId val="183370112"/>
        <c:axId val="1833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88.75</c:v>
                </c:pt>
              </c:numCache>
            </c:numRef>
          </c:val>
          <c:smooth val="0"/>
          <c:extLst>
            <c:ext xmlns:c16="http://schemas.microsoft.com/office/drawing/2014/chart" uri="{C3380CC4-5D6E-409C-BE32-E72D297353CC}">
              <c16:uniqueId val="{00000001-F921-4CF1-A2A7-0241287738AD}"/>
            </c:ext>
          </c:extLst>
        </c:ser>
        <c:dLbls>
          <c:showLegendKey val="0"/>
          <c:showVal val="0"/>
          <c:showCatName val="0"/>
          <c:showSerName val="0"/>
          <c:showPercent val="0"/>
          <c:showBubbleSize val="0"/>
        </c:dLbls>
        <c:marker val="1"/>
        <c:smooth val="0"/>
        <c:axId val="183370112"/>
        <c:axId val="183372032"/>
      </c:lineChart>
      <c:dateAx>
        <c:axId val="183370112"/>
        <c:scaling>
          <c:orientation val="minMax"/>
        </c:scaling>
        <c:delete val="1"/>
        <c:axPos val="b"/>
        <c:numFmt formatCode="ge" sourceLinked="1"/>
        <c:majorTickMark val="none"/>
        <c:minorTickMark val="none"/>
        <c:tickLblPos val="none"/>
        <c:crossAx val="183372032"/>
        <c:crosses val="autoZero"/>
        <c:auto val="1"/>
        <c:lblOffset val="100"/>
        <c:baseTimeUnit val="years"/>
      </c:dateAx>
      <c:valAx>
        <c:axId val="18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103.38</c:v>
                </c:pt>
              </c:numCache>
            </c:numRef>
          </c:val>
          <c:extLst>
            <c:ext xmlns:c16="http://schemas.microsoft.com/office/drawing/2014/chart" uri="{C3380CC4-5D6E-409C-BE32-E72D297353CC}">
              <c16:uniqueId val="{00000000-874F-4962-B9D0-D7C603936B43}"/>
            </c:ext>
          </c:extLst>
        </c:ser>
        <c:dLbls>
          <c:showLegendKey val="0"/>
          <c:showVal val="0"/>
          <c:showCatName val="0"/>
          <c:showSerName val="0"/>
          <c:showPercent val="0"/>
          <c:showBubbleSize val="0"/>
        </c:dLbls>
        <c:gapWidth val="150"/>
        <c:axId val="179086080"/>
        <c:axId val="1790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105.41</c:v>
                </c:pt>
              </c:numCache>
            </c:numRef>
          </c:val>
          <c:smooth val="0"/>
          <c:extLst>
            <c:ext xmlns:c16="http://schemas.microsoft.com/office/drawing/2014/chart" uri="{C3380CC4-5D6E-409C-BE32-E72D297353CC}">
              <c16:uniqueId val="{00000001-874F-4962-B9D0-D7C603936B43}"/>
            </c:ext>
          </c:extLst>
        </c:ser>
        <c:dLbls>
          <c:showLegendKey val="0"/>
          <c:showVal val="0"/>
          <c:showCatName val="0"/>
          <c:showSerName val="0"/>
          <c:showPercent val="0"/>
          <c:showBubbleSize val="0"/>
        </c:dLbls>
        <c:marker val="1"/>
        <c:smooth val="0"/>
        <c:axId val="179086080"/>
        <c:axId val="179088000"/>
      </c:lineChart>
      <c:dateAx>
        <c:axId val="179086080"/>
        <c:scaling>
          <c:orientation val="minMax"/>
        </c:scaling>
        <c:delete val="1"/>
        <c:axPos val="b"/>
        <c:numFmt formatCode="ge" sourceLinked="1"/>
        <c:majorTickMark val="none"/>
        <c:minorTickMark val="none"/>
        <c:tickLblPos val="none"/>
        <c:crossAx val="179088000"/>
        <c:crosses val="autoZero"/>
        <c:auto val="1"/>
        <c:lblOffset val="100"/>
        <c:baseTimeUnit val="years"/>
      </c:dateAx>
      <c:valAx>
        <c:axId val="1790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3.6</c:v>
                </c:pt>
              </c:numCache>
            </c:numRef>
          </c:val>
          <c:extLst>
            <c:ext xmlns:c16="http://schemas.microsoft.com/office/drawing/2014/chart" uri="{C3380CC4-5D6E-409C-BE32-E72D297353CC}">
              <c16:uniqueId val="{00000000-3619-4E7F-A7B7-6F917866804D}"/>
            </c:ext>
          </c:extLst>
        </c:ser>
        <c:dLbls>
          <c:showLegendKey val="0"/>
          <c:showVal val="0"/>
          <c:showCatName val="0"/>
          <c:showSerName val="0"/>
          <c:showPercent val="0"/>
          <c:showBubbleSize val="0"/>
        </c:dLbls>
        <c:gapWidth val="150"/>
        <c:axId val="179262592"/>
        <c:axId val="1792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11.95</c:v>
                </c:pt>
              </c:numCache>
            </c:numRef>
          </c:val>
          <c:smooth val="0"/>
          <c:extLst>
            <c:ext xmlns:c16="http://schemas.microsoft.com/office/drawing/2014/chart" uri="{C3380CC4-5D6E-409C-BE32-E72D297353CC}">
              <c16:uniqueId val="{00000001-3619-4E7F-A7B7-6F917866804D}"/>
            </c:ext>
          </c:extLst>
        </c:ser>
        <c:dLbls>
          <c:showLegendKey val="0"/>
          <c:showVal val="0"/>
          <c:showCatName val="0"/>
          <c:showSerName val="0"/>
          <c:showPercent val="0"/>
          <c:showBubbleSize val="0"/>
        </c:dLbls>
        <c:marker val="1"/>
        <c:smooth val="0"/>
        <c:axId val="179262592"/>
        <c:axId val="179264512"/>
      </c:lineChart>
      <c:dateAx>
        <c:axId val="179262592"/>
        <c:scaling>
          <c:orientation val="minMax"/>
        </c:scaling>
        <c:delete val="1"/>
        <c:axPos val="b"/>
        <c:numFmt formatCode="ge" sourceLinked="1"/>
        <c:majorTickMark val="none"/>
        <c:minorTickMark val="none"/>
        <c:tickLblPos val="none"/>
        <c:crossAx val="179264512"/>
        <c:crosses val="autoZero"/>
        <c:auto val="1"/>
        <c:lblOffset val="100"/>
        <c:baseTimeUnit val="years"/>
      </c:dateAx>
      <c:valAx>
        <c:axId val="1792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753-448E-99C1-23471753DA0B}"/>
            </c:ext>
          </c:extLst>
        </c:ser>
        <c:dLbls>
          <c:showLegendKey val="0"/>
          <c:showVal val="0"/>
          <c:showCatName val="0"/>
          <c:showSerName val="0"/>
          <c:showPercent val="0"/>
          <c:showBubbleSize val="0"/>
        </c:dLbls>
        <c:gapWidth val="150"/>
        <c:axId val="179291648"/>
        <c:axId val="1792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6753-448E-99C1-23471753DA0B}"/>
            </c:ext>
          </c:extLst>
        </c:ser>
        <c:dLbls>
          <c:showLegendKey val="0"/>
          <c:showVal val="0"/>
          <c:showCatName val="0"/>
          <c:showSerName val="0"/>
          <c:showPercent val="0"/>
          <c:showBubbleSize val="0"/>
        </c:dLbls>
        <c:marker val="1"/>
        <c:smooth val="0"/>
        <c:axId val="179291648"/>
        <c:axId val="179293568"/>
      </c:lineChart>
      <c:dateAx>
        <c:axId val="179291648"/>
        <c:scaling>
          <c:orientation val="minMax"/>
        </c:scaling>
        <c:delete val="1"/>
        <c:axPos val="b"/>
        <c:numFmt formatCode="ge" sourceLinked="1"/>
        <c:majorTickMark val="none"/>
        <c:minorTickMark val="none"/>
        <c:tickLblPos val="none"/>
        <c:crossAx val="179293568"/>
        <c:crosses val="autoZero"/>
        <c:auto val="1"/>
        <c:lblOffset val="100"/>
        <c:baseTimeUnit val="years"/>
      </c:dateAx>
      <c:valAx>
        <c:axId val="1792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BC9-4B86-946B-6C12C3200E08}"/>
            </c:ext>
          </c:extLst>
        </c:ser>
        <c:dLbls>
          <c:showLegendKey val="0"/>
          <c:showVal val="0"/>
          <c:showCatName val="0"/>
          <c:showSerName val="0"/>
          <c:showPercent val="0"/>
          <c:showBubbleSize val="0"/>
        </c:dLbls>
        <c:gapWidth val="150"/>
        <c:axId val="182994816"/>
        <c:axId val="18301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BC9-4B86-946B-6C12C3200E08}"/>
            </c:ext>
          </c:extLst>
        </c:ser>
        <c:dLbls>
          <c:showLegendKey val="0"/>
          <c:showVal val="0"/>
          <c:showCatName val="0"/>
          <c:showSerName val="0"/>
          <c:showPercent val="0"/>
          <c:showBubbleSize val="0"/>
        </c:dLbls>
        <c:marker val="1"/>
        <c:smooth val="0"/>
        <c:axId val="182994816"/>
        <c:axId val="183017472"/>
      </c:lineChart>
      <c:dateAx>
        <c:axId val="182994816"/>
        <c:scaling>
          <c:orientation val="minMax"/>
        </c:scaling>
        <c:delete val="1"/>
        <c:axPos val="b"/>
        <c:numFmt formatCode="ge" sourceLinked="1"/>
        <c:majorTickMark val="none"/>
        <c:minorTickMark val="none"/>
        <c:tickLblPos val="none"/>
        <c:crossAx val="183017472"/>
        <c:crosses val="autoZero"/>
        <c:auto val="1"/>
        <c:lblOffset val="100"/>
        <c:baseTimeUnit val="years"/>
      </c:dateAx>
      <c:valAx>
        <c:axId val="1830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9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22.3</c:v>
                </c:pt>
              </c:numCache>
            </c:numRef>
          </c:val>
          <c:extLst>
            <c:ext xmlns:c16="http://schemas.microsoft.com/office/drawing/2014/chart" uri="{C3380CC4-5D6E-409C-BE32-E72D297353CC}">
              <c16:uniqueId val="{00000000-F72B-4728-9984-4EAB9A4B5F84}"/>
            </c:ext>
          </c:extLst>
        </c:ser>
        <c:dLbls>
          <c:showLegendKey val="0"/>
          <c:showVal val="0"/>
          <c:showCatName val="0"/>
          <c:showSerName val="0"/>
          <c:showPercent val="0"/>
          <c:showBubbleSize val="0"/>
        </c:dLbls>
        <c:gapWidth val="150"/>
        <c:axId val="183048448"/>
        <c:axId val="1830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65.47</c:v>
                </c:pt>
              </c:numCache>
            </c:numRef>
          </c:val>
          <c:smooth val="0"/>
          <c:extLst>
            <c:ext xmlns:c16="http://schemas.microsoft.com/office/drawing/2014/chart" uri="{C3380CC4-5D6E-409C-BE32-E72D297353CC}">
              <c16:uniqueId val="{00000001-F72B-4728-9984-4EAB9A4B5F84}"/>
            </c:ext>
          </c:extLst>
        </c:ser>
        <c:dLbls>
          <c:showLegendKey val="0"/>
          <c:showVal val="0"/>
          <c:showCatName val="0"/>
          <c:showSerName val="0"/>
          <c:showPercent val="0"/>
          <c:showBubbleSize val="0"/>
        </c:dLbls>
        <c:marker val="1"/>
        <c:smooth val="0"/>
        <c:axId val="183048448"/>
        <c:axId val="183050624"/>
      </c:lineChart>
      <c:dateAx>
        <c:axId val="183048448"/>
        <c:scaling>
          <c:orientation val="minMax"/>
        </c:scaling>
        <c:delete val="1"/>
        <c:axPos val="b"/>
        <c:numFmt formatCode="ge" sourceLinked="1"/>
        <c:majorTickMark val="none"/>
        <c:minorTickMark val="none"/>
        <c:tickLblPos val="none"/>
        <c:crossAx val="183050624"/>
        <c:crosses val="autoZero"/>
        <c:auto val="1"/>
        <c:lblOffset val="100"/>
        <c:baseTimeUnit val="years"/>
      </c:dateAx>
      <c:valAx>
        <c:axId val="1830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848.34</c:v>
                </c:pt>
              </c:numCache>
            </c:numRef>
          </c:val>
          <c:extLst>
            <c:ext xmlns:c16="http://schemas.microsoft.com/office/drawing/2014/chart" uri="{C3380CC4-5D6E-409C-BE32-E72D297353CC}">
              <c16:uniqueId val="{00000000-9CD6-46D6-B3D2-D0E653438DF1}"/>
            </c:ext>
          </c:extLst>
        </c:ser>
        <c:dLbls>
          <c:showLegendKey val="0"/>
          <c:showVal val="0"/>
          <c:showCatName val="0"/>
          <c:showSerName val="0"/>
          <c:showPercent val="0"/>
          <c:showBubbleSize val="0"/>
        </c:dLbls>
        <c:gapWidth val="150"/>
        <c:axId val="183073408"/>
        <c:axId val="1830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835.39</c:v>
                </c:pt>
              </c:numCache>
            </c:numRef>
          </c:val>
          <c:smooth val="0"/>
          <c:extLst>
            <c:ext xmlns:c16="http://schemas.microsoft.com/office/drawing/2014/chart" uri="{C3380CC4-5D6E-409C-BE32-E72D297353CC}">
              <c16:uniqueId val="{00000001-9CD6-46D6-B3D2-D0E653438DF1}"/>
            </c:ext>
          </c:extLst>
        </c:ser>
        <c:dLbls>
          <c:showLegendKey val="0"/>
          <c:showVal val="0"/>
          <c:showCatName val="0"/>
          <c:showSerName val="0"/>
          <c:showPercent val="0"/>
          <c:showBubbleSize val="0"/>
        </c:dLbls>
        <c:marker val="1"/>
        <c:smooth val="0"/>
        <c:axId val="183073408"/>
        <c:axId val="183079680"/>
      </c:lineChart>
      <c:dateAx>
        <c:axId val="183073408"/>
        <c:scaling>
          <c:orientation val="minMax"/>
        </c:scaling>
        <c:delete val="1"/>
        <c:axPos val="b"/>
        <c:numFmt formatCode="ge" sourceLinked="1"/>
        <c:majorTickMark val="none"/>
        <c:minorTickMark val="none"/>
        <c:tickLblPos val="none"/>
        <c:crossAx val="183079680"/>
        <c:crosses val="autoZero"/>
        <c:auto val="1"/>
        <c:lblOffset val="100"/>
        <c:baseTimeUnit val="years"/>
      </c:dateAx>
      <c:valAx>
        <c:axId val="1830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83.66</c:v>
                </c:pt>
              </c:numCache>
            </c:numRef>
          </c:val>
          <c:extLst>
            <c:ext xmlns:c16="http://schemas.microsoft.com/office/drawing/2014/chart" uri="{C3380CC4-5D6E-409C-BE32-E72D297353CC}">
              <c16:uniqueId val="{00000000-7DB5-4C89-BD64-9EEE58EA7EEF}"/>
            </c:ext>
          </c:extLst>
        </c:ser>
        <c:dLbls>
          <c:showLegendKey val="0"/>
          <c:showVal val="0"/>
          <c:showCatName val="0"/>
          <c:showSerName val="0"/>
          <c:showPercent val="0"/>
          <c:showBubbleSize val="0"/>
        </c:dLbls>
        <c:gapWidth val="150"/>
        <c:axId val="183249920"/>
        <c:axId val="1832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76.3</c:v>
                </c:pt>
              </c:numCache>
            </c:numRef>
          </c:val>
          <c:smooth val="0"/>
          <c:extLst>
            <c:ext xmlns:c16="http://schemas.microsoft.com/office/drawing/2014/chart" uri="{C3380CC4-5D6E-409C-BE32-E72D297353CC}">
              <c16:uniqueId val="{00000001-7DB5-4C89-BD64-9EEE58EA7EEF}"/>
            </c:ext>
          </c:extLst>
        </c:ser>
        <c:dLbls>
          <c:showLegendKey val="0"/>
          <c:showVal val="0"/>
          <c:showCatName val="0"/>
          <c:showSerName val="0"/>
          <c:showPercent val="0"/>
          <c:showBubbleSize val="0"/>
        </c:dLbls>
        <c:marker val="1"/>
        <c:smooth val="0"/>
        <c:axId val="183249920"/>
        <c:axId val="183256192"/>
      </c:lineChart>
      <c:dateAx>
        <c:axId val="183249920"/>
        <c:scaling>
          <c:orientation val="minMax"/>
        </c:scaling>
        <c:delete val="1"/>
        <c:axPos val="b"/>
        <c:numFmt formatCode="ge" sourceLinked="1"/>
        <c:majorTickMark val="none"/>
        <c:minorTickMark val="none"/>
        <c:tickLblPos val="none"/>
        <c:crossAx val="183256192"/>
        <c:crosses val="autoZero"/>
        <c:auto val="1"/>
        <c:lblOffset val="100"/>
        <c:baseTimeUnit val="years"/>
      </c:dateAx>
      <c:valAx>
        <c:axId val="1832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142.6</c:v>
                </c:pt>
              </c:numCache>
            </c:numRef>
          </c:val>
          <c:extLst>
            <c:ext xmlns:c16="http://schemas.microsoft.com/office/drawing/2014/chart" uri="{C3380CC4-5D6E-409C-BE32-E72D297353CC}">
              <c16:uniqueId val="{00000000-C55E-4CD8-9192-B75396499797}"/>
            </c:ext>
          </c:extLst>
        </c:ser>
        <c:dLbls>
          <c:showLegendKey val="0"/>
          <c:showVal val="0"/>
          <c:showCatName val="0"/>
          <c:showSerName val="0"/>
          <c:showPercent val="0"/>
          <c:showBubbleSize val="0"/>
        </c:dLbls>
        <c:gapWidth val="150"/>
        <c:axId val="183274880"/>
        <c:axId val="1832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152.38</c:v>
                </c:pt>
              </c:numCache>
            </c:numRef>
          </c:val>
          <c:smooth val="0"/>
          <c:extLst>
            <c:ext xmlns:c16="http://schemas.microsoft.com/office/drawing/2014/chart" uri="{C3380CC4-5D6E-409C-BE32-E72D297353CC}">
              <c16:uniqueId val="{00000001-C55E-4CD8-9192-B75396499797}"/>
            </c:ext>
          </c:extLst>
        </c:ser>
        <c:dLbls>
          <c:showLegendKey val="0"/>
          <c:showVal val="0"/>
          <c:showCatName val="0"/>
          <c:showSerName val="0"/>
          <c:showPercent val="0"/>
          <c:showBubbleSize val="0"/>
        </c:dLbls>
        <c:marker val="1"/>
        <c:smooth val="0"/>
        <c:axId val="183274880"/>
        <c:axId val="183297536"/>
      </c:lineChart>
      <c:dateAx>
        <c:axId val="183274880"/>
        <c:scaling>
          <c:orientation val="minMax"/>
        </c:scaling>
        <c:delete val="1"/>
        <c:axPos val="b"/>
        <c:numFmt formatCode="ge" sourceLinked="1"/>
        <c:majorTickMark val="none"/>
        <c:minorTickMark val="none"/>
        <c:tickLblPos val="none"/>
        <c:crossAx val="183297536"/>
        <c:crosses val="autoZero"/>
        <c:auto val="1"/>
        <c:lblOffset val="100"/>
        <c:baseTimeUnit val="years"/>
      </c:dateAx>
      <c:valAx>
        <c:axId val="1832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愛知県　半田市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Ac2</v>
      </c>
      <c r="X8" s="49"/>
      <c r="Y8" s="49"/>
      <c r="Z8" s="49"/>
      <c r="AA8" s="49"/>
      <c r="AB8" s="49"/>
      <c r="AC8" s="49"/>
      <c r="AD8" s="50" t="s">
        <v>120</v>
      </c>
      <c r="AE8" s="50"/>
      <c r="AF8" s="50"/>
      <c r="AG8" s="50"/>
      <c r="AH8" s="50"/>
      <c r="AI8" s="50"/>
      <c r="AJ8" s="50"/>
      <c r="AK8" s="4"/>
      <c r="AL8" s="51">
        <f>データ!S6</f>
        <v>118919</v>
      </c>
      <c r="AM8" s="51"/>
      <c r="AN8" s="51"/>
      <c r="AO8" s="51"/>
      <c r="AP8" s="51"/>
      <c r="AQ8" s="51"/>
      <c r="AR8" s="51"/>
      <c r="AS8" s="51"/>
      <c r="AT8" s="46">
        <f>データ!T6</f>
        <v>47.42</v>
      </c>
      <c r="AU8" s="46"/>
      <c r="AV8" s="46"/>
      <c r="AW8" s="46"/>
      <c r="AX8" s="46"/>
      <c r="AY8" s="46"/>
      <c r="AZ8" s="46"/>
      <c r="BA8" s="46"/>
      <c r="BB8" s="46">
        <f>データ!U6</f>
        <v>2507.7800000000002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56.66</v>
      </c>
      <c r="J10" s="46"/>
      <c r="K10" s="46"/>
      <c r="L10" s="46"/>
      <c r="M10" s="46"/>
      <c r="N10" s="46"/>
      <c r="O10" s="46"/>
      <c r="P10" s="46">
        <f>データ!P6</f>
        <v>89</v>
      </c>
      <c r="Q10" s="46"/>
      <c r="R10" s="46"/>
      <c r="S10" s="46"/>
      <c r="T10" s="46"/>
      <c r="U10" s="46"/>
      <c r="V10" s="46"/>
      <c r="W10" s="46">
        <f>データ!Q6</f>
        <v>89.26</v>
      </c>
      <c r="X10" s="46"/>
      <c r="Y10" s="46"/>
      <c r="Z10" s="46"/>
      <c r="AA10" s="46"/>
      <c r="AB10" s="46"/>
      <c r="AC10" s="46"/>
      <c r="AD10" s="51">
        <f>データ!R6</f>
        <v>1990</v>
      </c>
      <c r="AE10" s="51"/>
      <c r="AF10" s="51"/>
      <c r="AG10" s="51"/>
      <c r="AH10" s="51"/>
      <c r="AI10" s="51"/>
      <c r="AJ10" s="51"/>
      <c r="AK10" s="2"/>
      <c r="AL10" s="51">
        <f>データ!V6</f>
        <v>105871</v>
      </c>
      <c r="AM10" s="51"/>
      <c r="AN10" s="51"/>
      <c r="AO10" s="51"/>
      <c r="AP10" s="51"/>
      <c r="AQ10" s="51"/>
      <c r="AR10" s="51"/>
      <c r="AS10" s="51"/>
      <c r="AT10" s="46">
        <f>データ!W6</f>
        <v>18.670000000000002</v>
      </c>
      <c r="AU10" s="46"/>
      <c r="AV10" s="46"/>
      <c r="AW10" s="46"/>
      <c r="AX10" s="46"/>
      <c r="AY10" s="46"/>
      <c r="AZ10" s="46"/>
      <c r="BA10" s="46"/>
      <c r="BB10" s="46">
        <f>データ!X6</f>
        <v>5670.65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232050</v>
      </c>
      <c r="D6" s="34">
        <f t="shared" si="3"/>
        <v>46</v>
      </c>
      <c r="E6" s="34">
        <f t="shared" si="3"/>
        <v>17</v>
      </c>
      <c r="F6" s="34">
        <f t="shared" si="3"/>
        <v>1</v>
      </c>
      <c r="G6" s="34">
        <f t="shared" si="3"/>
        <v>0</v>
      </c>
      <c r="H6" s="34" t="str">
        <f t="shared" si="3"/>
        <v>愛知県　半田市</v>
      </c>
      <c r="I6" s="34" t="str">
        <f t="shared" si="3"/>
        <v>法適用</v>
      </c>
      <c r="J6" s="34" t="str">
        <f t="shared" si="3"/>
        <v>下水道事業</v>
      </c>
      <c r="K6" s="34" t="str">
        <f t="shared" si="3"/>
        <v>公共下水道</v>
      </c>
      <c r="L6" s="34" t="str">
        <f t="shared" si="3"/>
        <v>Ac2</v>
      </c>
      <c r="M6" s="34">
        <f t="shared" si="3"/>
        <v>0</v>
      </c>
      <c r="N6" s="35" t="str">
        <f t="shared" si="3"/>
        <v>-</v>
      </c>
      <c r="O6" s="35">
        <f t="shared" si="3"/>
        <v>56.66</v>
      </c>
      <c r="P6" s="35">
        <f t="shared" si="3"/>
        <v>89</v>
      </c>
      <c r="Q6" s="35">
        <f t="shared" si="3"/>
        <v>89.26</v>
      </c>
      <c r="R6" s="35">
        <f t="shared" si="3"/>
        <v>1990</v>
      </c>
      <c r="S6" s="35">
        <f t="shared" si="3"/>
        <v>118919</v>
      </c>
      <c r="T6" s="35">
        <f t="shared" si="3"/>
        <v>47.42</v>
      </c>
      <c r="U6" s="35">
        <f t="shared" si="3"/>
        <v>2507.7800000000002</v>
      </c>
      <c r="V6" s="35">
        <f t="shared" si="3"/>
        <v>105871</v>
      </c>
      <c r="W6" s="35">
        <f t="shared" si="3"/>
        <v>18.670000000000002</v>
      </c>
      <c r="X6" s="35">
        <f t="shared" si="3"/>
        <v>5670.65</v>
      </c>
      <c r="Y6" s="36" t="str">
        <f>IF(Y7="",NA(),Y7)</f>
        <v>-</v>
      </c>
      <c r="Z6" s="36" t="str">
        <f t="shared" ref="Z6:AH6" si="4">IF(Z7="",NA(),Z7)</f>
        <v>-</v>
      </c>
      <c r="AA6" s="36" t="str">
        <f t="shared" si="4"/>
        <v>-</v>
      </c>
      <c r="AB6" s="36" t="str">
        <f t="shared" si="4"/>
        <v>-</v>
      </c>
      <c r="AC6" s="36">
        <f t="shared" si="4"/>
        <v>103.38</v>
      </c>
      <c r="AD6" s="36" t="str">
        <f t="shared" si="4"/>
        <v>-</v>
      </c>
      <c r="AE6" s="36" t="str">
        <f t="shared" si="4"/>
        <v>-</v>
      </c>
      <c r="AF6" s="36" t="str">
        <f t="shared" si="4"/>
        <v>-</v>
      </c>
      <c r="AG6" s="36" t="str">
        <f t="shared" si="4"/>
        <v>-</v>
      </c>
      <c r="AH6" s="36">
        <f t="shared" si="4"/>
        <v>105.41</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5">
        <f t="shared" si="5"/>
        <v>0</v>
      </c>
      <c r="AT6" s="35" t="str">
        <f>IF(AT7="","",IF(AT7="-","【-】","【"&amp;SUBSTITUTE(TEXT(AT7,"#,##0.00"),"-","△")&amp;"】"))</f>
        <v>【4.38】</v>
      </c>
      <c r="AU6" s="36" t="str">
        <f>IF(AU7="",NA(),AU7)</f>
        <v>-</v>
      </c>
      <c r="AV6" s="36" t="str">
        <f t="shared" ref="AV6:BD6" si="6">IF(AV7="",NA(),AV7)</f>
        <v>-</v>
      </c>
      <c r="AW6" s="36" t="str">
        <f t="shared" si="6"/>
        <v>-</v>
      </c>
      <c r="AX6" s="36" t="str">
        <f t="shared" si="6"/>
        <v>-</v>
      </c>
      <c r="AY6" s="36">
        <f t="shared" si="6"/>
        <v>22.3</v>
      </c>
      <c r="AZ6" s="36" t="str">
        <f t="shared" si="6"/>
        <v>-</v>
      </c>
      <c r="BA6" s="36" t="str">
        <f t="shared" si="6"/>
        <v>-</v>
      </c>
      <c r="BB6" s="36" t="str">
        <f t="shared" si="6"/>
        <v>-</v>
      </c>
      <c r="BC6" s="36" t="str">
        <f t="shared" si="6"/>
        <v>-</v>
      </c>
      <c r="BD6" s="36">
        <f t="shared" si="6"/>
        <v>65.47</v>
      </c>
      <c r="BE6" s="35" t="str">
        <f>IF(BE7="","",IF(BE7="-","【-】","【"&amp;SUBSTITUTE(TEXT(BE7,"#,##0.00"),"-","△")&amp;"】"))</f>
        <v>【59.95】</v>
      </c>
      <c r="BF6" s="36" t="str">
        <f>IF(BF7="",NA(),BF7)</f>
        <v>-</v>
      </c>
      <c r="BG6" s="36" t="str">
        <f t="shared" ref="BG6:BO6" si="7">IF(BG7="",NA(),BG7)</f>
        <v>-</v>
      </c>
      <c r="BH6" s="36" t="str">
        <f t="shared" si="7"/>
        <v>-</v>
      </c>
      <c r="BI6" s="36" t="str">
        <f t="shared" si="7"/>
        <v>-</v>
      </c>
      <c r="BJ6" s="36">
        <f t="shared" si="7"/>
        <v>848.34</v>
      </c>
      <c r="BK6" s="36" t="str">
        <f t="shared" si="7"/>
        <v>-</v>
      </c>
      <c r="BL6" s="36" t="str">
        <f t="shared" si="7"/>
        <v>-</v>
      </c>
      <c r="BM6" s="36" t="str">
        <f t="shared" si="7"/>
        <v>-</v>
      </c>
      <c r="BN6" s="36" t="str">
        <f t="shared" si="7"/>
        <v>-</v>
      </c>
      <c r="BO6" s="36">
        <f t="shared" si="7"/>
        <v>835.39</v>
      </c>
      <c r="BP6" s="35" t="str">
        <f>IF(BP7="","",IF(BP7="-","【-】","【"&amp;SUBSTITUTE(TEXT(BP7,"#,##0.00"),"-","△")&amp;"】"))</f>
        <v>【728.30】</v>
      </c>
      <c r="BQ6" s="36" t="str">
        <f>IF(BQ7="",NA(),BQ7)</f>
        <v>-</v>
      </c>
      <c r="BR6" s="36" t="str">
        <f t="shared" ref="BR6:BZ6" si="8">IF(BR7="",NA(),BR7)</f>
        <v>-</v>
      </c>
      <c r="BS6" s="36" t="str">
        <f t="shared" si="8"/>
        <v>-</v>
      </c>
      <c r="BT6" s="36" t="str">
        <f t="shared" si="8"/>
        <v>-</v>
      </c>
      <c r="BU6" s="36">
        <f t="shared" si="8"/>
        <v>83.66</v>
      </c>
      <c r="BV6" s="36" t="str">
        <f t="shared" si="8"/>
        <v>-</v>
      </c>
      <c r="BW6" s="36" t="str">
        <f t="shared" si="8"/>
        <v>-</v>
      </c>
      <c r="BX6" s="36" t="str">
        <f t="shared" si="8"/>
        <v>-</v>
      </c>
      <c r="BY6" s="36" t="str">
        <f t="shared" si="8"/>
        <v>-</v>
      </c>
      <c r="BZ6" s="36">
        <f t="shared" si="8"/>
        <v>76.3</v>
      </c>
      <c r="CA6" s="35" t="str">
        <f>IF(CA7="","",IF(CA7="-","【-】","【"&amp;SUBSTITUTE(TEXT(CA7,"#,##0.00"),"-","△")&amp;"】"))</f>
        <v>【100.04】</v>
      </c>
      <c r="CB6" s="36" t="str">
        <f>IF(CB7="",NA(),CB7)</f>
        <v>-</v>
      </c>
      <c r="CC6" s="36" t="str">
        <f t="shared" ref="CC6:CK6" si="9">IF(CC7="",NA(),CC7)</f>
        <v>-</v>
      </c>
      <c r="CD6" s="36" t="str">
        <f t="shared" si="9"/>
        <v>-</v>
      </c>
      <c r="CE6" s="36" t="str">
        <f t="shared" si="9"/>
        <v>-</v>
      </c>
      <c r="CF6" s="36">
        <f t="shared" si="9"/>
        <v>142.6</v>
      </c>
      <c r="CG6" s="36" t="str">
        <f t="shared" si="9"/>
        <v>-</v>
      </c>
      <c r="CH6" s="36" t="str">
        <f t="shared" si="9"/>
        <v>-</v>
      </c>
      <c r="CI6" s="36" t="str">
        <f t="shared" si="9"/>
        <v>-</v>
      </c>
      <c r="CJ6" s="36" t="str">
        <f t="shared" si="9"/>
        <v>-</v>
      </c>
      <c r="CK6" s="36">
        <f t="shared" si="9"/>
        <v>152.38</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t="str">
        <f t="shared" si="10"/>
        <v>-</v>
      </c>
      <c r="CV6" s="36" t="str">
        <f t="shared" si="10"/>
        <v>-</v>
      </c>
      <c r="CW6" s="35" t="str">
        <f>IF(CW7="","",IF(CW7="-","【-】","【"&amp;SUBSTITUTE(TEXT(CW7,"#,##0.00"),"-","△")&amp;"】"))</f>
        <v>【60.09】</v>
      </c>
      <c r="CX6" s="36" t="str">
        <f>IF(CX7="",NA(),CX7)</f>
        <v>-</v>
      </c>
      <c r="CY6" s="36" t="str">
        <f t="shared" ref="CY6:DG6" si="11">IF(CY7="",NA(),CY7)</f>
        <v>-</v>
      </c>
      <c r="CZ6" s="36" t="str">
        <f t="shared" si="11"/>
        <v>-</v>
      </c>
      <c r="DA6" s="36" t="str">
        <f t="shared" si="11"/>
        <v>-</v>
      </c>
      <c r="DB6" s="36">
        <f t="shared" si="11"/>
        <v>82.44</v>
      </c>
      <c r="DC6" s="36" t="str">
        <f t="shared" si="11"/>
        <v>-</v>
      </c>
      <c r="DD6" s="36" t="str">
        <f t="shared" si="11"/>
        <v>-</v>
      </c>
      <c r="DE6" s="36" t="str">
        <f t="shared" si="11"/>
        <v>-</v>
      </c>
      <c r="DF6" s="36" t="str">
        <f t="shared" si="11"/>
        <v>-</v>
      </c>
      <c r="DG6" s="36">
        <f t="shared" si="11"/>
        <v>88.75</v>
      </c>
      <c r="DH6" s="35" t="str">
        <f>IF(DH7="","",IF(DH7="-","【-】","【"&amp;SUBSTITUTE(TEXT(DH7,"#,##0.00"),"-","△")&amp;"】"))</f>
        <v>【94.90】</v>
      </c>
      <c r="DI6" s="36" t="str">
        <f>IF(DI7="",NA(),DI7)</f>
        <v>-</v>
      </c>
      <c r="DJ6" s="36" t="str">
        <f t="shared" ref="DJ6:DR6" si="12">IF(DJ7="",NA(),DJ7)</f>
        <v>-</v>
      </c>
      <c r="DK6" s="36" t="str">
        <f t="shared" si="12"/>
        <v>-</v>
      </c>
      <c r="DL6" s="36" t="str">
        <f t="shared" si="12"/>
        <v>-</v>
      </c>
      <c r="DM6" s="36">
        <f t="shared" si="12"/>
        <v>3.6</v>
      </c>
      <c r="DN6" s="36" t="str">
        <f t="shared" si="12"/>
        <v>-</v>
      </c>
      <c r="DO6" s="36" t="str">
        <f t="shared" si="12"/>
        <v>-</v>
      </c>
      <c r="DP6" s="36" t="str">
        <f t="shared" si="12"/>
        <v>-</v>
      </c>
      <c r="DQ6" s="36" t="str">
        <f t="shared" si="12"/>
        <v>-</v>
      </c>
      <c r="DR6" s="36">
        <f t="shared" si="12"/>
        <v>11.95</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6">
        <f t="shared" si="13"/>
        <v>0.09</v>
      </c>
      <c r="ED6" s="35" t="str">
        <f>IF(ED7="","",IF(ED7="-","【-】","【"&amp;SUBSTITUTE(TEXT(ED7,"#,##0.00"),"-","△")&amp;"】"))</f>
        <v>【4.96】</v>
      </c>
      <c r="EE6" s="36" t="str">
        <f>IF(EE7="",NA(),EE7)</f>
        <v>-</v>
      </c>
      <c r="EF6" s="36" t="str">
        <f t="shared" ref="EF6:EN6" si="14">IF(EF7="",NA(),EF7)</f>
        <v>-</v>
      </c>
      <c r="EG6" s="36" t="str">
        <f t="shared" si="14"/>
        <v>-</v>
      </c>
      <c r="EH6" s="36" t="str">
        <f t="shared" si="14"/>
        <v>-</v>
      </c>
      <c r="EI6" s="36">
        <f t="shared" si="14"/>
        <v>0.13</v>
      </c>
      <c r="EJ6" s="36" t="str">
        <f t="shared" si="14"/>
        <v>-</v>
      </c>
      <c r="EK6" s="36" t="str">
        <f t="shared" si="14"/>
        <v>-</v>
      </c>
      <c r="EL6" s="36" t="str">
        <f t="shared" si="14"/>
        <v>-</v>
      </c>
      <c r="EM6" s="36" t="str">
        <f t="shared" si="14"/>
        <v>-</v>
      </c>
      <c r="EN6" s="36">
        <f t="shared" si="14"/>
        <v>0.06</v>
      </c>
      <c r="EO6" s="35" t="str">
        <f>IF(EO7="","",IF(EO7="-","【-】","【"&amp;SUBSTITUTE(TEXT(EO7,"#,##0.00"),"-","△")&amp;"】"))</f>
        <v>【0.27】</v>
      </c>
    </row>
    <row r="7" spans="1:148" s="37" customFormat="1" x14ac:dyDescent="0.15">
      <c r="A7" s="29"/>
      <c r="B7" s="38">
        <v>2016</v>
      </c>
      <c r="C7" s="38">
        <v>232050</v>
      </c>
      <c r="D7" s="38">
        <v>46</v>
      </c>
      <c r="E7" s="38">
        <v>17</v>
      </c>
      <c r="F7" s="38">
        <v>1</v>
      </c>
      <c r="G7" s="38">
        <v>0</v>
      </c>
      <c r="H7" s="38" t="s">
        <v>108</v>
      </c>
      <c r="I7" s="38" t="s">
        <v>109</v>
      </c>
      <c r="J7" s="38" t="s">
        <v>110</v>
      </c>
      <c r="K7" s="38" t="s">
        <v>111</v>
      </c>
      <c r="L7" s="38" t="s">
        <v>112</v>
      </c>
      <c r="M7" s="38"/>
      <c r="N7" s="39" t="s">
        <v>113</v>
      </c>
      <c r="O7" s="39">
        <v>56.66</v>
      </c>
      <c r="P7" s="39">
        <v>89</v>
      </c>
      <c r="Q7" s="39">
        <v>89.26</v>
      </c>
      <c r="R7" s="39">
        <v>1990</v>
      </c>
      <c r="S7" s="39">
        <v>118919</v>
      </c>
      <c r="T7" s="39">
        <v>47.42</v>
      </c>
      <c r="U7" s="39">
        <v>2507.7800000000002</v>
      </c>
      <c r="V7" s="39">
        <v>105871</v>
      </c>
      <c r="W7" s="39">
        <v>18.670000000000002</v>
      </c>
      <c r="X7" s="39">
        <v>5670.65</v>
      </c>
      <c r="Y7" s="39" t="s">
        <v>113</v>
      </c>
      <c r="Z7" s="39" t="s">
        <v>113</v>
      </c>
      <c r="AA7" s="39" t="s">
        <v>113</v>
      </c>
      <c r="AB7" s="39" t="s">
        <v>113</v>
      </c>
      <c r="AC7" s="39">
        <v>103.38</v>
      </c>
      <c r="AD7" s="39" t="s">
        <v>113</v>
      </c>
      <c r="AE7" s="39" t="s">
        <v>113</v>
      </c>
      <c r="AF7" s="39" t="s">
        <v>113</v>
      </c>
      <c r="AG7" s="39" t="s">
        <v>113</v>
      </c>
      <c r="AH7" s="39">
        <v>105.41</v>
      </c>
      <c r="AI7" s="39">
        <v>108.57</v>
      </c>
      <c r="AJ7" s="39" t="s">
        <v>113</v>
      </c>
      <c r="AK7" s="39" t="s">
        <v>113</v>
      </c>
      <c r="AL7" s="39" t="s">
        <v>113</v>
      </c>
      <c r="AM7" s="39" t="s">
        <v>113</v>
      </c>
      <c r="AN7" s="39">
        <v>0</v>
      </c>
      <c r="AO7" s="39" t="s">
        <v>113</v>
      </c>
      <c r="AP7" s="39" t="s">
        <v>113</v>
      </c>
      <c r="AQ7" s="39" t="s">
        <v>113</v>
      </c>
      <c r="AR7" s="39" t="s">
        <v>113</v>
      </c>
      <c r="AS7" s="39">
        <v>0</v>
      </c>
      <c r="AT7" s="39">
        <v>4.38</v>
      </c>
      <c r="AU7" s="39" t="s">
        <v>113</v>
      </c>
      <c r="AV7" s="39" t="s">
        <v>113</v>
      </c>
      <c r="AW7" s="39" t="s">
        <v>113</v>
      </c>
      <c r="AX7" s="39" t="s">
        <v>113</v>
      </c>
      <c r="AY7" s="39">
        <v>22.3</v>
      </c>
      <c r="AZ7" s="39" t="s">
        <v>113</v>
      </c>
      <c r="BA7" s="39" t="s">
        <v>113</v>
      </c>
      <c r="BB7" s="39" t="s">
        <v>113</v>
      </c>
      <c r="BC7" s="39" t="s">
        <v>113</v>
      </c>
      <c r="BD7" s="39">
        <v>65.47</v>
      </c>
      <c r="BE7" s="39">
        <v>59.95</v>
      </c>
      <c r="BF7" s="39" t="s">
        <v>113</v>
      </c>
      <c r="BG7" s="39" t="s">
        <v>113</v>
      </c>
      <c r="BH7" s="39" t="s">
        <v>113</v>
      </c>
      <c r="BI7" s="39" t="s">
        <v>113</v>
      </c>
      <c r="BJ7" s="39">
        <v>848.34</v>
      </c>
      <c r="BK7" s="39" t="s">
        <v>113</v>
      </c>
      <c r="BL7" s="39" t="s">
        <v>113</v>
      </c>
      <c r="BM7" s="39" t="s">
        <v>113</v>
      </c>
      <c r="BN7" s="39" t="s">
        <v>113</v>
      </c>
      <c r="BO7" s="39">
        <v>835.39</v>
      </c>
      <c r="BP7" s="39">
        <v>728.3</v>
      </c>
      <c r="BQ7" s="39" t="s">
        <v>113</v>
      </c>
      <c r="BR7" s="39" t="s">
        <v>113</v>
      </c>
      <c r="BS7" s="39" t="s">
        <v>113</v>
      </c>
      <c r="BT7" s="39" t="s">
        <v>113</v>
      </c>
      <c r="BU7" s="39">
        <v>83.66</v>
      </c>
      <c r="BV7" s="39" t="s">
        <v>113</v>
      </c>
      <c r="BW7" s="39" t="s">
        <v>113</v>
      </c>
      <c r="BX7" s="39" t="s">
        <v>113</v>
      </c>
      <c r="BY7" s="39" t="s">
        <v>113</v>
      </c>
      <c r="BZ7" s="39">
        <v>76.3</v>
      </c>
      <c r="CA7" s="39">
        <v>100.04</v>
      </c>
      <c r="CB7" s="39" t="s">
        <v>113</v>
      </c>
      <c r="CC7" s="39" t="s">
        <v>113</v>
      </c>
      <c r="CD7" s="39" t="s">
        <v>113</v>
      </c>
      <c r="CE7" s="39" t="s">
        <v>113</v>
      </c>
      <c r="CF7" s="39">
        <v>142.6</v>
      </c>
      <c r="CG7" s="39" t="s">
        <v>113</v>
      </c>
      <c r="CH7" s="39" t="s">
        <v>113</v>
      </c>
      <c r="CI7" s="39" t="s">
        <v>113</v>
      </c>
      <c r="CJ7" s="39" t="s">
        <v>113</v>
      </c>
      <c r="CK7" s="39">
        <v>152.38</v>
      </c>
      <c r="CL7" s="39">
        <v>137.82</v>
      </c>
      <c r="CM7" s="39" t="s">
        <v>113</v>
      </c>
      <c r="CN7" s="39" t="s">
        <v>113</v>
      </c>
      <c r="CO7" s="39" t="s">
        <v>113</v>
      </c>
      <c r="CP7" s="39" t="s">
        <v>113</v>
      </c>
      <c r="CQ7" s="39" t="s">
        <v>113</v>
      </c>
      <c r="CR7" s="39" t="s">
        <v>113</v>
      </c>
      <c r="CS7" s="39" t="s">
        <v>113</v>
      </c>
      <c r="CT7" s="39" t="s">
        <v>113</v>
      </c>
      <c r="CU7" s="39" t="s">
        <v>113</v>
      </c>
      <c r="CV7" s="39" t="s">
        <v>113</v>
      </c>
      <c r="CW7" s="39">
        <v>60.09</v>
      </c>
      <c r="CX7" s="39" t="s">
        <v>113</v>
      </c>
      <c r="CY7" s="39" t="s">
        <v>113</v>
      </c>
      <c r="CZ7" s="39" t="s">
        <v>113</v>
      </c>
      <c r="DA7" s="39" t="s">
        <v>113</v>
      </c>
      <c r="DB7" s="39">
        <v>82.44</v>
      </c>
      <c r="DC7" s="39" t="s">
        <v>113</v>
      </c>
      <c r="DD7" s="39" t="s">
        <v>113</v>
      </c>
      <c r="DE7" s="39" t="s">
        <v>113</v>
      </c>
      <c r="DF7" s="39" t="s">
        <v>113</v>
      </c>
      <c r="DG7" s="39">
        <v>88.75</v>
      </c>
      <c r="DH7" s="39">
        <v>94.9</v>
      </c>
      <c r="DI7" s="39" t="s">
        <v>113</v>
      </c>
      <c r="DJ7" s="39" t="s">
        <v>113</v>
      </c>
      <c r="DK7" s="39" t="s">
        <v>113</v>
      </c>
      <c r="DL7" s="39" t="s">
        <v>113</v>
      </c>
      <c r="DM7" s="39">
        <v>3.6</v>
      </c>
      <c r="DN7" s="39" t="s">
        <v>113</v>
      </c>
      <c r="DO7" s="39" t="s">
        <v>113</v>
      </c>
      <c r="DP7" s="39" t="s">
        <v>113</v>
      </c>
      <c r="DQ7" s="39" t="s">
        <v>113</v>
      </c>
      <c r="DR7" s="39">
        <v>11.95</v>
      </c>
      <c r="DS7" s="39">
        <v>37.36</v>
      </c>
      <c r="DT7" s="39" t="s">
        <v>113</v>
      </c>
      <c r="DU7" s="39" t="s">
        <v>113</v>
      </c>
      <c r="DV7" s="39" t="s">
        <v>113</v>
      </c>
      <c r="DW7" s="39" t="s">
        <v>113</v>
      </c>
      <c r="DX7" s="39">
        <v>0</v>
      </c>
      <c r="DY7" s="39" t="s">
        <v>113</v>
      </c>
      <c r="DZ7" s="39" t="s">
        <v>113</v>
      </c>
      <c r="EA7" s="39" t="s">
        <v>113</v>
      </c>
      <c r="EB7" s="39" t="s">
        <v>113</v>
      </c>
      <c r="EC7" s="39">
        <v>0.09</v>
      </c>
      <c r="ED7" s="39">
        <v>4.96</v>
      </c>
      <c r="EE7" s="39" t="s">
        <v>113</v>
      </c>
      <c r="EF7" s="39" t="s">
        <v>113</v>
      </c>
      <c r="EG7" s="39" t="s">
        <v>113</v>
      </c>
      <c r="EH7" s="39" t="s">
        <v>113</v>
      </c>
      <c r="EI7" s="39">
        <v>0.13</v>
      </c>
      <c r="EJ7" s="39" t="s">
        <v>113</v>
      </c>
      <c r="EK7" s="39" t="s">
        <v>113</v>
      </c>
      <c r="EL7" s="39" t="s">
        <v>113</v>
      </c>
      <c r="EM7" s="39" t="s">
        <v>113</v>
      </c>
      <c r="EN7" s="39">
        <v>0.06</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2018-02-12T23:43:24Z</cp:lastPrinted>
  <dcterms:created xsi:type="dcterms:W3CDTF">2017-12-25T01:51:47Z</dcterms:created>
  <dcterms:modified xsi:type="dcterms:W3CDTF">2018-02-23T05:10:19Z</dcterms:modified>
</cp:coreProperties>
</file>