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4 公下（48事業）\"/>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V6" i="5"/>
  <c r="AL10" i="4" s="1"/>
  <c r="U6" i="5"/>
  <c r="BB8" i="4" s="1"/>
  <c r="T6" i="5"/>
  <c r="AT8" i="4" s="1"/>
  <c r="S6" i="5"/>
  <c r="R6" i="5"/>
  <c r="AD10" i="4" s="1"/>
  <c r="Q6" i="5"/>
  <c r="W10" i="4" s="1"/>
  <c r="P6" i="5"/>
  <c r="O6" i="5"/>
  <c r="I10" i="4" s="1"/>
  <c r="N6" i="5"/>
  <c r="B10" i="4" s="1"/>
  <c r="M6" i="5"/>
  <c r="L6" i="5"/>
  <c r="W8" i="4" s="1"/>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I86" i="4"/>
  <c r="H86" i="4"/>
  <c r="BB10" i="4"/>
  <c r="AT10" i="4"/>
  <c r="P10" i="4"/>
  <c r="AL8" i="4"/>
  <c r="B6" i="4"/>
  <c r="C10" i="5" l="1"/>
  <c r="D10" i="5"/>
  <c r="E10" i="5"/>
  <c r="B10" i="5"/>
</calcChain>
</file>

<file path=xl/sharedStrings.xml><?xml version="1.0" encoding="utf-8"?>
<sst xmlns="http://schemas.openxmlformats.org/spreadsheetml/2006/main" count="323" uniqueCount="123">
  <si>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</si>
  <si>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</si>
  <si>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</si>
  <si>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</si>
  <si>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</si>
  <si>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</si>
  <si>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</si>
  <si>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</si>
  <si>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</si>
  <si>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</si>
  <si>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</si>
  <si>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</si>
  <si>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</si>
  <si>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</si>
  <si>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</si>
  <si>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</si>
  <si>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</si>
  <si>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</si>
  <si>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</si>
  <si>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</si>
  <si>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</si>
  <si>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</si>
  <si>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</si>
  <si>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</si>
  <si>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</si>
  <si>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</si>
  <si>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</si>
  <si>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</si>
  <si>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</si>
  <si>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</si>
  <si>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</si>
  <si>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</si>
  <si>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</si>
  <si>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</si>
  <si>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</si>
  <si>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</si>
  <si>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</si>
  <si>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</si>
  <si>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</si>
  <si>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</si>
  <si>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</si>
  <si>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</si>
  <si>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</si>
  <si>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</si>
  <si>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</si>
  <si>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</si>
  <si>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</si>
  <si>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</si>
  <si>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</si>
  <si>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</si>
  <si>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</si>
  <si>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</si>
  <si>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</si>
  <si>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</si>
  <si>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</si>
  <si>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</si>
  <si>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</si>
  <si>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</si>
  <si>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</si>
  <si>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</si>
  <si>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</si>
  <si>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</si>
  <si>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</si>
  <si>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</si>
  <si>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</si>
  <si>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</si>
  <si>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</si>
  <si>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</si>
  <si>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</si>
  <si>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</si>
  <si>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</si>
  <si>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</si>
  <si>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</si>
  <si>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</si>
  <si>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</si>
  <si>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</si>
  <si>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</si>
  <si>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</si>
  <si>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</si>
  <si>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</si>
  <si>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</si>
  <si>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</si>
  <si>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</si>
  <si>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</si>
  <si>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</si>
  <si>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</si>
  <si>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</si>
  <si>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</si>
  <si>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</si>
  <si>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</si>
  <si>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</si>
  <si>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</si>
  <si>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</si>
  <si>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</si>
  <si>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</si>
  <si>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</si>
  <si>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</si>
  <si>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</si>
  <si>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</si>
  <si>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</si>
  <si>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</si>
  <si>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</si>
  <si>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</si>
  <si>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</si>
  <si>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</si>
  <si>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</si>
  <si>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</si>
  <si>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</si>
  <si>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春日井市</t>
  </si>
  <si>
    <t>法適用</t>
  </si>
  <si>
    <t>下水道事業</t>
  </si>
  <si>
    <t>公共下水道</t>
  </si>
  <si>
    <t>Ac1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</si>
  <si>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</si>
  <si>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</si>
  <si>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</si>
  <si>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</si>
  <si>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</si>
  <si>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</si>
  <si>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</si>
  <si>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今後も面整備が必要な一方で、施設の老朽化の進行等による維持管理に要する経費の増大が懸念される中、経費回収率は100％を大きく下回っており、一般会計繰入金への依存度も高く、非常に厳しい経営状況となっています。
　下水道未接続家屋に対する普及促進や国庫補助金等の獲得など、収益の拡大に努めるとともに、企業債の償還による支払利息の削減、ストックマネジメント計画による効率的な処理場施設等の更新及び修繕を行い、費用の縮減を図ります。
　また、施設利用率が類似団体等と比べて低いことから、ピーク時でも安定的に処理ができる範囲で、未整備地区の整備を計画的に進めつつ、施設規模の適正化の検討を行います。
　経営改善を目指し、財政計画と投資計画をあわせた「経営戦略」の策定を平成31年度を目標に進めてまいります。</t>
    <rPh sb="60" eb="61">
      <t>オオ</t>
    </rPh>
    <rPh sb="63" eb="65">
      <t>シタマワ</t>
    </rPh>
    <rPh sb="123" eb="125">
      <t>コッコ</t>
    </rPh>
    <rPh sb="125" eb="128">
      <t>ホジョキン</t>
    </rPh>
    <rPh sb="128" eb="129">
      <t>トウ</t>
    </rPh>
    <rPh sb="130" eb="132">
      <t>カクトク</t>
    </rPh>
    <rPh sb="135" eb="137">
      <t>シュウエキ</t>
    </rPh>
    <rPh sb="138" eb="140">
      <t>カクダイ</t>
    </rPh>
    <rPh sb="141" eb="142">
      <t>ツト</t>
    </rPh>
    <rPh sb="176" eb="178">
      <t>ケイカク</t>
    </rPh>
    <rPh sb="181" eb="184">
      <t>コウリツテキ</t>
    </rPh>
    <rPh sb="194" eb="195">
      <t>オヨ</t>
    </rPh>
    <rPh sb="196" eb="198">
      <t>シュウゼン</t>
    </rPh>
    <rPh sb="208" eb="209">
      <t>ハカ</t>
    </rPh>
    <rPh sb="278" eb="280">
      <t>シセツ</t>
    </rPh>
    <rPh sb="280" eb="282">
      <t>キボ</t>
    </rPh>
    <rPh sb="283" eb="286">
      <t>テキセイカ</t>
    </rPh>
    <rPh sb="287" eb="289">
      <t>ケントウ</t>
    </rPh>
    <rPh sb="290" eb="291">
      <t>オコナ</t>
    </rPh>
    <rPh sb="297" eb="299">
      <t>ケイエイ</t>
    </rPh>
    <rPh sb="299" eb="301">
      <t>カイゼン</t>
    </rPh>
    <rPh sb="302" eb="304">
      <t>メザ</t>
    </rPh>
    <rPh sb="306" eb="308">
      <t>ザイセイ</t>
    </rPh>
    <rPh sb="308" eb="310">
      <t>ケイカク</t>
    </rPh>
    <rPh sb="311" eb="313">
      <t>トウシ</t>
    </rPh>
    <rPh sb="313" eb="315">
      <t>ケイカク</t>
    </rPh>
    <rPh sb="321" eb="323">
      <t>ケイエイ</t>
    </rPh>
    <rPh sb="323" eb="325">
      <t>センリャク</t>
    </rPh>
    <rPh sb="327" eb="329">
      <t>サクテイ</t>
    </rPh>
    <rPh sb="330" eb="332">
      <t>ヘイセイ</t>
    </rPh>
    <rPh sb="334" eb="335">
      <t>ネン</t>
    </rPh>
    <rPh sb="335" eb="336">
      <t>ド</t>
    </rPh>
    <rPh sb="337" eb="339">
      <t>モクヒョウ</t>
    </rPh>
    <rPh sb="340" eb="341">
      <t>スス</t>
    </rPh>
    <phoneticPr fontId="4"/>
  </si>
  <si>
    <r>
      <t>　春日井市公共下水道事業は昭和43年から供用開始しています。
　「①有形固定資産減価償却率」は類似団体・全国平均に比べて低く、施設の改築更新の緊急性は低くなっています。
　「②管渠老朽化率」は、類似団体・全国平均に比べ、大きく下回っています。これは平成28年度より管渠が法定耐用年数50年を迎え始めたため、管渠の点検及び更新等を計画的に進める必要があります。これに伴い、</t>
    </r>
    <r>
      <rPr>
        <sz val="11"/>
        <color theme="1"/>
        <rFont val="ＭＳ ゴシック"/>
        <family val="3"/>
        <charset val="128"/>
      </rPr>
      <t xml:space="preserve">「③管渠改善率」も上昇を見込んでいます。
</t>
    </r>
    <phoneticPr fontId="4"/>
  </si>
  <si>
    <r>
      <t>　平成28年度より地方公営企業法を適用したため、前年度数値は全て0となっています。
　「①経営収支比率」は、100%を上回っており黒字であるものの、「⑤経費回収率」は66.48%で、類似団体・全国平均から大きく下回っています。これは、下水道使用料等で賄えない汚水処理費用について、一般会計からの補助金により、事業の運営を行っているものです。
　「③流動比率」は100%を大きく下回っています。これは債務の支払いを年度末収入予定である資本費平準化債と一般会計からの繰入金により賄っているためです。
　「④企業債残高対事業規模比率」は平成27年度より新規整備を開始したため、新規借入額が償還額を上回っており上昇傾向にあります。
　「⑥汚水処理原価」は類似団体・全国平均に比べ、やや上回る水準であることから、当市の下水道使用料の水準は低い状況にあるといえます。
　「⑦施設利用率」は100%を下回っていますが、今後の新規整備による汚水流入量の増加を見越しているもので、上昇傾向にあります。
　供用開始区域内</t>
    </r>
    <r>
      <rPr>
        <sz val="11"/>
        <rFont val="ＭＳ ゴシック"/>
        <family val="3"/>
        <charset val="128"/>
      </rPr>
      <t>人口</t>
    </r>
    <r>
      <rPr>
        <sz val="11"/>
        <color theme="1"/>
        <rFont val="ＭＳ ゴシック"/>
        <family val="3"/>
        <charset val="128"/>
      </rPr>
      <t xml:space="preserve">のうち、下水道に接続している人口を示す「⑧水洗化率」は、指数が高いほど整備した管渠等が有効に利用されていることになるため、未接続家屋に対する普及促進を進める必要があります。
</t>
    </r>
    <rPh sb="9" eb="11">
      <t>チホウ</t>
    </rPh>
    <rPh sb="11" eb="13">
      <t>コウエイ</t>
    </rPh>
    <rPh sb="13" eb="15">
      <t>キギョウ</t>
    </rPh>
    <rPh sb="15" eb="16">
      <t>ホウ</t>
    </rPh>
    <rPh sb="17" eb="19">
      <t>テキヨウ</t>
    </rPh>
    <rPh sb="65" eb="67">
      <t>クロジ</t>
    </rPh>
    <rPh sb="125" eb="126">
      <t>マカナ</t>
    </rPh>
    <rPh sb="129" eb="131">
      <t>オスイ</t>
    </rPh>
    <rPh sb="147" eb="150">
      <t>ホジョキン</t>
    </rPh>
    <rPh sb="160" eb="161">
      <t>オコナ</t>
    </rPh>
    <rPh sb="265" eb="267">
      <t>ヘイセイ</t>
    </rPh>
    <rPh sb="269" eb="271">
      <t>ネンド</t>
    </rPh>
    <rPh sb="278" eb="280">
      <t>カイシ</t>
    </rPh>
    <rPh sb="451" eb="452">
      <t>クチ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</si>
</sst>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0.08</c:v>
                </c:pt>
              </c:numCache>
            </c:numRef>
          </c:val>
          <c:extLst>
            <c:ext xmlns:c16="http://schemas.microsoft.com/office/drawing/2014/chart" uri="{C3380CC4-5D6E-409C-BE32-E72D297353CC}">
              <c16:uniqueId val="{00000000-F8A7-4860-9764-891E723EE556}"/>
            </c:ext>
          </c:extLst>
        </c:ser>
        <c:dLbls>
          <c:showLegendKey val="0"/>
          <c:showVal val="0"/>
          <c:showCatName val="0"/>
          <c:showSerName val="0"/>
          <c:showPercent val="0"/>
          <c:showBubbleSize val="0"/>
        </c:dLbls>
        <c:gapWidth val="150"/>
        <c:axId val="457267576"/>
        <c:axId val="45726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0.13</c:v>
                </c:pt>
              </c:numCache>
            </c:numRef>
          </c:val>
          <c:smooth val="0"/>
          <c:extLst>
            <c:ext xmlns:c16="http://schemas.microsoft.com/office/drawing/2014/chart" uri="{C3380CC4-5D6E-409C-BE32-E72D297353CC}">
              <c16:uniqueId val="{00000001-F8A7-4860-9764-891E723EE556}"/>
            </c:ext>
          </c:extLst>
        </c:ser>
        <c:dLbls>
          <c:showLegendKey val="0"/>
          <c:showVal val="0"/>
          <c:showCatName val="0"/>
          <c:showSerName val="0"/>
          <c:showPercent val="0"/>
          <c:showBubbleSize val="0"/>
        </c:dLbls>
        <c:marker val="1"/>
        <c:smooth val="0"/>
        <c:axId val="457267576"/>
        <c:axId val="457267968"/>
      </c:lineChart>
      <c:dateAx>
        <c:axId val="457267576"/>
        <c:scaling>
          <c:orientation val="minMax"/>
        </c:scaling>
        <c:delete val="1"/>
        <c:axPos val="b"/>
        <c:numFmt formatCode="ge" sourceLinked="1"/>
        <c:majorTickMark val="none"/>
        <c:minorTickMark val="none"/>
        <c:tickLblPos val="none"/>
        <c:crossAx val="457267968"/>
        <c:crosses val="autoZero"/>
        <c:auto val="1"/>
        <c:lblOffset val="100"/>
        <c:baseTimeUnit val="years"/>
      </c:dateAx>
      <c:valAx>
        <c:axId val="45726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267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57.7</c:v>
                </c:pt>
              </c:numCache>
            </c:numRef>
          </c:val>
          <c:extLst>
            <c:ext xmlns:c16="http://schemas.microsoft.com/office/drawing/2014/chart" uri="{C3380CC4-5D6E-409C-BE32-E72D297353CC}">
              <c16:uniqueId val="{00000000-65C8-445B-A6C8-1EFC6CB71350}"/>
            </c:ext>
          </c:extLst>
        </c:ser>
        <c:dLbls>
          <c:showLegendKey val="0"/>
          <c:showVal val="0"/>
          <c:showCatName val="0"/>
          <c:showSerName val="0"/>
          <c:showPercent val="0"/>
          <c:showBubbleSize val="0"/>
        </c:dLbls>
        <c:gapWidth val="150"/>
        <c:axId val="460858008"/>
        <c:axId val="46085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63.26</c:v>
                </c:pt>
              </c:numCache>
            </c:numRef>
          </c:val>
          <c:smooth val="0"/>
          <c:extLst>
            <c:ext xmlns:c16="http://schemas.microsoft.com/office/drawing/2014/chart" uri="{C3380CC4-5D6E-409C-BE32-E72D297353CC}">
              <c16:uniqueId val="{00000001-65C8-445B-A6C8-1EFC6CB71350}"/>
            </c:ext>
          </c:extLst>
        </c:ser>
        <c:dLbls>
          <c:showLegendKey val="0"/>
          <c:showVal val="0"/>
          <c:showCatName val="0"/>
          <c:showSerName val="0"/>
          <c:showPercent val="0"/>
          <c:showBubbleSize val="0"/>
        </c:dLbls>
        <c:marker val="1"/>
        <c:smooth val="0"/>
        <c:axId val="460858008"/>
        <c:axId val="460858400"/>
      </c:lineChart>
      <c:dateAx>
        <c:axId val="460858008"/>
        <c:scaling>
          <c:orientation val="minMax"/>
        </c:scaling>
        <c:delete val="1"/>
        <c:axPos val="b"/>
        <c:numFmt formatCode="ge" sourceLinked="1"/>
        <c:majorTickMark val="none"/>
        <c:minorTickMark val="none"/>
        <c:tickLblPos val="none"/>
        <c:crossAx val="460858400"/>
        <c:crosses val="autoZero"/>
        <c:auto val="1"/>
        <c:lblOffset val="100"/>
        <c:baseTimeUnit val="years"/>
      </c:dateAx>
      <c:valAx>
        <c:axId val="46085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858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94.99</c:v>
                </c:pt>
              </c:numCache>
            </c:numRef>
          </c:val>
          <c:extLst>
            <c:ext xmlns:c16="http://schemas.microsoft.com/office/drawing/2014/chart" uri="{C3380CC4-5D6E-409C-BE32-E72D297353CC}">
              <c16:uniqueId val="{00000000-5406-46B6-BA4C-944393C2507A}"/>
            </c:ext>
          </c:extLst>
        </c:ser>
        <c:dLbls>
          <c:showLegendKey val="0"/>
          <c:showVal val="0"/>
          <c:showCatName val="0"/>
          <c:showSerName val="0"/>
          <c:showPercent val="0"/>
          <c:showBubbleSize val="0"/>
        </c:dLbls>
        <c:gapWidth val="150"/>
        <c:axId val="460859576"/>
        <c:axId val="46085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94.07</c:v>
                </c:pt>
              </c:numCache>
            </c:numRef>
          </c:val>
          <c:smooth val="0"/>
          <c:extLst>
            <c:ext xmlns:c16="http://schemas.microsoft.com/office/drawing/2014/chart" uri="{C3380CC4-5D6E-409C-BE32-E72D297353CC}">
              <c16:uniqueId val="{00000001-5406-46B6-BA4C-944393C2507A}"/>
            </c:ext>
          </c:extLst>
        </c:ser>
        <c:dLbls>
          <c:showLegendKey val="0"/>
          <c:showVal val="0"/>
          <c:showCatName val="0"/>
          <c:showSerName val="0"/>
          <c:showPercent val="0"/>
          <c:showBubbleSize val="0"/>
        </c:dLbls>
        <c:marker val="1"/>
        <c:smooth val="0"/>
        <c:axId val="460859576"/>
        <c:axId val="460859968"/>
      </c:lineChart>
      <c:dateAx>
        <c:axId val="460859576"/>
        <c:scaling>
          <c:orientation val="minMax"/>
        </c:scaling>
        <c:delete val="1"/>
        <c:axPos val="b"/>
        <c:numFmt formatCode="ge" sourceLinked="1"/>
        <c:majorTickMark val="none"/>
        <c:minorTickMark val="none"/>
        <c:tickLblPos val="none"/>
        <c:crossAx val="460859968"/>
        <c:crosses val="autoZero"/>
        <c:auto val="1"/>
        <c:lblOffset val="100"/>
        <c:baseTimeUnit val="years"/>
      </c:dateAx>
      <c:valAx>
        <c:axId val="46085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859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100.39</c:v>
                </c:pt>
              </c:numCache>
            </c:numRef>
          </c:val>
          <c:extLst>
            <c:ext xmlns:c16="http://schemas.microsoft.com/office/drawing/2014/chart" uri="{C3380CC4-5D6E-409C-BE32-E72D297353CC}">
              <c16:uniqueId val="{00000000-82CD-4743-9E01-3CF8D681124A}"/>
            </c:ext>
          </c:extLst>
        </c:ser>
        <c:dLbls>
          <c:showLegendKey val="0"/>
          <c:showVal val="0"/>
          <c:showCatName val="0"/>
          <c:showSerName val="0"/>
          <c:showPercent val="0"/>
          <c:showBubbleSize val="0"/>
        </c:dLbls>
        <c:gapWidth val="150"/>
        <c:axId val="460374512"/>
        <c:axId val="460374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107.45</c:v>
                </c:pt>
              </c:numCache>
            </c:numRef>
          </c:val>
          <c:smooth val="0"/>
          <c:extLst>
            <c:ext xmlns:c16="http://schemas.microsoft.com/office/drawing/2014/chart" uri="{C3380CC4-5D6E-409C-BE32-E72D297353CC}">
              <c16:uniqueId val="{00000001-82CD-4743-9E01-3CF8D681124A}"/>
            </c:ext>
          </c:extLst>
        </c:ser>
        <c:dLbls>
          <c:showLegendKey val="0"/>
          <c:showVal val="0"/>
          <c:showCatName val="0"/>
          <c:showSerName val="0"/>
          <c:showPercent val="0"/>
          <c:showBubbleSize val="0"/>
        </c:dLbls>
        <c:marker val="1"/>
        <c:smooth val="0"/>
        <c:axId val="460374512"/>
        <c:axId val="460374904"/>
      </c:lineChart>
      <c:dateAx>
        <c:axId val="460374512"/>
        <c:scaling>
          <c:orientation val="minMax"/>
        </c:scaling>
        <c:delete val="1"/>
        <c:axPos val="b"/>
        <c:numFmt formatCode="ge" sourceLinked="1"/>
        <c:majorTickMark val="none"/>
        <c:minorTickMark val="none"/>
        <c:tickLblPos val="none"/>
        <c:crossAx val="460374904"/>
        <c:crosses val="autoZero"/>
        <c:auto val="1"/>
        <c:lblOffset val="100"/>
        <c:baseTimeUnit val="years"/>
      </c:dateAx>
      <c:valAx>
        <c:axId val="460374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37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4.3899999999999997</c:v>
                </c:pt>
              </c:numCache>
            </c:numRef>
          </c:val>
          <c:extLst>
            <c:ext xmlns:c16="http://schemas.microsoft.com/office/drawing/2014/chart" uri="{C3380CC4-5D6E-409C-BE32-E72D297353CC}">
              <c16:uniqueId val="{00000000-3647-4BE4-8B4C-F931855EC3C3}"/>
            </c:ext>
          </c:extLst>
        </c:ser>
        <c:dLbls>
          <c:showLegendKey val="0"/>
          <c:showVal val="0"/>
          <c:showCatName val="0"/>
          <c:showSerName val="0"/>
          <c:showPercent val="0"/>
          <c:showBubbleSize val="0"/>
        </c:dLbls>
        <c:gapWidth val="150"/>
        <c:axId val="460376080"/>
        <c:axId val="460376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28.95</c:v>
                </c:pt>
              </c:numCache>
            </c:numRef>
          </c:val>
          <c:smooth val="0"/>
          <c:extLst>
            <c:ext xmlns:c16="http://schemas.microsoft.com/office/drawing/2014/chart" uri="{C3380CC4-5D6E-409C-BE32-E72D297353CC}">
              <c16:uniqueId val="{00000001-3647-4BE4-8B4C-F931855EC3C3}"/>
            </c:ext>
          </c:extLst>
        </c:ser>
        <c:dLbls>
          <c:showLegendKey val="0"/>
          <c:showVal val="0"/>
          <c:showCatName val="0"/>
          <c:showSerName val="0"/>
          <c:showPercent val="0"/>
          <c:showBubbleSize val="0"/>
        </c:dLbls>
        <c:marker val="1"/>
        <c:smooth val="0"/>
        <c:axId val="460376080"/>
        <c:axId val="460376472"/>
      </c:lineChart>
      <c:dateAx>
        <c:axId val="460376080"/>
        <c:scaling>
          <c:orientation val="minMax"/>
        </c:scaling>
        <c:delete val="1"/>
        <c:axPos val="b"/>
        <c:numFmt formatCode="ge" sourceLinked="1"/>
        <c:majorTickMark val="none"/>
        <c:minorTickMark val="none"/>
        <c:tickLblPos val="none"/>
        <c:crossAx val="460376472"/>
        <c:crosses val="autoZero"/>
        <c:auto val="1"/>
        <c:lblOffset val="100"/>
        <c:baseTimeUnit val="years"/>
      </c:dateAx>
      <c:valAx>
        <c:axId val="460376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37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0.01</c:v>
                </c:pt>
              </c:numCache>
            </c:numRef>
          </c:val>
          <c:extLst>
            <c:ext xmlns:c16="http://schemas.microsoft.com/office/drawing/2014/chart" uri="{C3380CC4-5D6E-409C-BE32-E72D297353CC}">
              <c16:uniqueId val="{00000000-D10A-46DE-A56F-5C11EAB90058}"/>
            </c:ext>
          </c:extLst>
        </c:ser>
        <c:dLbls>
          <c:showLegendKey val="0"/>
          <c:showVal val="0"/>
          <c:showCatName val="0"/>
          <c:showSerName val="0"/>
          <c:showPercent val="0"/>
          <c:showBubbleSize val="0"/>
        </c:dLbls>
        <c:gapWidth val="150"/>
        <c:axId val="460504016"/>
        <c:axId val="460504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4.07</c:v>
                </c:pt>
              </c:numCache>
            </c:numRef>
          </c:val>
          <c:smooth val="0"/>
          <c:extLst>
            <c:ext xmlns:c16="http://schemas.microsoft.com/office/drawing/2014/chart" uri="{C3380CC4-5D6E-409C-BE32-E72D297353CC}">
              <c16:uniqueId val="{00000001-D10A-46DE-A56F-5C11EAB90058}"/>
            </c:ext>
          </c:extLst>
        </c:ser>
        <c:dLbls>
          <c:showLegendKey val="0"/>
          <c:showVal val="0"/>
          <c:showCatName val="0"/>
          <c:showSerName val="0"/>
          <c:showPercent val="0"/>
          <c:showBubbleSize val="0"/>
        </c:dLbls>
        <c:marker val="1"/>
        <c:smooth val="0"/>
        <c:axId val="460504016"/>
        <c:axId val="460504408"/>
      </c:lineChart>
      <c:dateAx>
        <c:axId val="460504016"/>
        <c:scaling>
          <c:orientation val="minMax"/>
        </c:scaling>
        <c:delete val="1"/>
        <c:axPos val="b"/>
        <c:numFmt formatCode="ge" sourceLinked="1"/>
        <c:majorTickMark val="none"/>
        <c:minorTickMark val="none"/>
        <c:tickLblPos val="none"/>
        <c:crossAx val="460504408"/>
        <c:crosses val="autoZero"/>
        <c:auto val="1"/>
        <c:lblOffset val="100"/>
        <c:baseTimeUnit val="years"/>
      </c:dateAx>
      <c:valAx>
        <c:axId val="460504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50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1D6-49E7-9472-F54E1FBC4044}"/>
            </c:ext>
          </c:extLst>
        </c:ser>
        <c:dLbls>
          <c:showLegendKey val="0"/>
          <c:showVal val="0"/>
          <c:showCatName val="0"/>
          <c:showSerName val="0"/>
          <c:showPercent val="0"/>
          <c:showBubbleSize val="0"/>
        </c:dLbls>
        <c:gapWidth val="150"/>
        <c:axId val="460507544"/>
        <c:axId val="460562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11.01</c:v>
                </c:pt>
              </c:numCache>
            </c:numRef>
          </c:val>
          <c:smooth val="0"/>
          <c:extLst>
            <c:ext xmlns:c16="http://schemas.microsoft.com/office/drawing/2014/chart" uri="{C3380CC4-5D6E-409C-BE32-E72D297353CC}">
              <c16:uniqueId val="{00000001-51D6-49E7-9472-F54E1FBC4044}"/>
            </c:ext>
          </c:extLst>
        </c:ser>
        <c:dLbls>
          <c:showLegendKey val="0"/>
          <c:showVal val="0"/>
          <c:showCatName val="0"/>
          <c:showSerName val="0"/>
          <c:showPercent val="0"/>
          <c:showBubbleSize val="0"/>
        </c:dLbls>
        <c:marker val="1"/>
        <c:smooth val="0"/>
        <c:axId val="460507544"/>
        <c:axId val="460562376"/>
      </c:lineChart>
      <c:dateAx>
        <c:axId val="460507544"/>
        <c:scaling>
          <c:orientation val="minMax"/>
        </c:scaling>
        <c:delete val="1"/>
        <c:axPos val="b"/>
        <c:numFmt formatCode="ge" sourceLinked="1"/>
        <c:majorTickMark val="none"/>
        <c:minorTickMark val="none"/>
        <c:tickLblPos val="none"/>
        <c:crossAx val="460562376"/>
        <c:crosses val="autoZero"/>
        <c:auto val="1"/>
        <c:lblOffset val="100"/>
        <c:baseTimeUnit val="years"/>
      </c:dateAx>
      <c:valAx>
        <c:axId val="460562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507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27.37</c:v>
                </c:pt>
              </c:numCache>
            </c:numRef>
          </c:val>
          <c:extLst>
            <c:ext xmlns:c16="http://schemas.microsoft.com/office/drawing/2014/chart" uri="{C3380CC4-5D6E-409C-BE32-E72D297353CC}">
              <c16:uniqueId val="{00000000-6439-4815-98CC-4E4FC4C891F4}"/>
            </c:ext>
          </c:extLst>
        </c:ser>
        <c:dLbls>
          <c:showLegendKey val="0"/>
          <c:showVal val="0"/>
          <c:showCatName val="0"/>
          <c:showSerName val="0"/>
          <c:showPercent val="0"/>
          <c:showBubbleSize val="0"/>
        </c:dLbls>
        <c:gapWidth val="150"/>
        <c:axId val="460563552"/>
        <c:axId val="460563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54.03</c:v>
                </c:pt>
              </c:numCache>
            </c:numRef>
          </c:val>
          <c:smooth val="0"/>
          <c:extLst>
            <c:ext xmlns:c16="http://schemas.microsoft.com/office/drawing/2014/chart" uri="{C3380CC4-5D6E-409C-BE32-E72D297353CC}">
              <c16:uniqueId val="{00000001-6439-4815-98CC-4E4FC4C891F4}"/>
            </c:ext>
          </c:extLst>
        </c:ser>
        <c:dLbls>
          <c:showLegendKey val="0"/>
          <c:showVal val="0"/>
          <c:showCatName val="0"/>
          <c:showSerName val="0"/>
          <c:showPercent val="0"/>
          <c:showBubbleSize val="0"/>
        </c:dLbls>
        <c:marker val="1"/>
        <c:smooth val="0"/>
        <c:axId val="460563552"/>
        <c:axId val="460563944"/>
      </c:lineChart>
      <c:dateAx>
        <c:axId val="460563552"/>
        <c:scaling>
          <c:orientation val="minMax"/>
        </c:scaling>
        <c:delete val="1"/>
        <c:axPos val="b"/>
        <c:numFmt formatCode="ge" sourceLinked="1"/>
        <c:majorTickMark val="none"/>
        <c:minorTickMark val="none"/>
        <c:tickLblPos val="none"/>
        <c:crossAx val="460563944"/>
        <c:crosses val="autoZero"/>
        <c:auto val="1"/>
        <c:lblOffset val="100"/>
        <c:baseTimeUnit val="years"/>
      </c:dateAx>
      <c:valAx>
        <c:axId val="460563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56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1187.31</c:v>
                </c:pt>
              </c:numCache>
            </c:numRef>
          </c:val>
          <c:extLst>
            <c:ext xmlns:c16="http://schemas.microsoft.com/office/drawing/2014/chart" uri="{C3380CC4-5D6E-409C-BE32-E72D297353CC}">
              <c16:uniqueId val="{00000000-0355-4854-890D-EB3441625124}"/>
            </c:ext>
          </c:extLst>
        </c:ser>
        <c:dLbls>
          <c:showLegendKey val="0"/>
          <c:showVal val="0"/>
          <c:showCatName val="0"/>
          <c:showSerName val="0"/>
          <c:showPercent val="0"/>
          <c:showBubbleSize val="0"/>
        </c:dLbls>
        <c:gapWidth val="150"/>
        <c:axId val="460507152"/>
        <c:axId val="460506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802.49</c:v>
                </c:pt>
              </c:numCache>
            </c:numRef>
          </c:val>
          <c:smooth val="0"/>
          <c:extLst>
            <c:ext xmlns:c16="http://schemas.microsoft.com/office/drawing/2014/chart" uri="{C3380CC4-5D6E-409C-BE32-E72D297353CC}">
              <c16:uniqueId val="{00000001-0355-4854-890D-EB3441625124}"/>
            </c:ext>
          </c:extLst>
        </c:ser>
        <c:dLbls>
          <c:showLegendKey val="0"/>
          <c:showVal val="0"/>
          <c:showCatName val="0"/>
          <c:showSerName val="0"/>
          <c:showPercent val="0"/>
          <c:showBubbleSize val="0"/>
        </c:dLbls>
        <c:marker val="1"/>
        <c:smooth val="0"/>
        <c:axId val="460507152"/>
        <c:axId val="460506760"/>
      </c:lineChart>
      <c:dateAx>
        <c:axId val="460507152"/>
        <c:scaling>
          <c:orientation val="minMax"/>
        </c:scaling>
        <c:delete val="1"/>
        <c:axPos val="b"/>
        <c:numFmt formatCode="ge" sourceLinked="1"/>
        <c:majorTickMark val="none"/>
        <c:minorTickMark val="none"/>
        <c:tickLblPos val="none"/>
        <c:crossAx val="460506760"/>
        <c:crosses val="autoZero"/>
        <c:auto val="1"/>
        <c:lblOffset val="100"/>
        <c:baseTimeUnit val="years"/>
      </c:dateAx>
      <c:valAx>
        <c:axId val="460506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50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66.48</c:v>
                </c:pt>
              </c:numCache>
            </c:numRef>
          </c:val>
          <c:extLst>
            <c:ext xmlns:c16="http://schemas.microsoft.com/office/drawing/2014/chart" uri="{C3380CC4-5D6E-409C-BE32-E72D297353CC}">
              <c16:uniqueId val="{00000000-3FA4-45D2-AE38-5357C75B52C6}"/>
            </c:ext>
          </c:extLst>
        </c:ser>
        <c:dLbls>
          <c:showLegendKey val="0"/>
          <c:showVal val="0"/>
          <c:showCatName val="0"/>
          <c:showSerName val="0"/>
          <c:showPercent val="0"/>
          <c:showBubbleSize val="0"/>
        </c:dLbls>
        <c:gapWidth val="150"/>
        <c:axId val="460505584"/>
        <c:axId val="46056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103.18</c:v>
                </c:pt>
              </c:numCache>
            </c:numRef>
          </c:val>
          <c:smooth val="0"/>
          <c:extLst>
            <c:ext xmlns:c16="http://schemas.microsoft.com/office/drawing/2014/chart" uri="{C3380CC4-5D6E-409C-BE32-E72D297353CC}">
              <c16:uniqueId val="{00000001-3FA4-45D2-AE38-5357C75B52C6}"/>
            </c:ext>
          </c:extLst>
        </c:ser>
        <c:dLbls>
          <c:showLegendKey val="0"/>
          <c:showVal val="0"/>
          <c:showCatName val="0"/>
          <c:showSerName val="0"/>
          <c:showPercent val="0"/>
          <c:showBubbleSize val="0"/>
        </c:dLbls>
        <c:marker val="1"/>
        <c:smooth val="0"/>
        <c:axId val="460505584"/>
        <c:axId val="460565120"/>
      </c:lineChart>
      <c:dateAx>
        <c:axId val="460505584"/>
        <c:scaling>
          <c:orientation val="minMax"/>
        </c:scaling>
        <c:delete val="1"/>
        <c:axPos val="b"/>
        <c:numFmt formatCode="ge" sourceLinked="1"/>
        <c:majorTickMark val="none"/>
        <c:minorTickMark val="none"/>
        <c:tickLblPos val="none"/>
        <c:crossAx val="460565120"/>
        <c:crosses val="autoZero"/>
        <c:auto val="1"/>
        <c:lblOffset val="100"/>
        <c:baseTimeUnit val="years"/>
      </c:dateAx>
      <c:valAx>
        <c:axId val="46056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50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150.12</c:v>
                </c:pt>
              </c:numCache>
            </c:numRef>
          </c:val>
          <c:extLst>
            <c:ext xmlns:c16="http://schemas.microsoft.com/office/drawing/2014/chart" uri="{C3380CC4-5D6E-409C-BE32-E72D297353CC}">
              <c16:uniqueId val="{00000000-F4F0-4B06-9692-7E343B41B627}"/>
            </c:ext>
          </c:extLst>
        </c:ser>
        <c:dLbls>
          <c:showLegendKey val="0"/>
          <c:showVal val="0"/>
          <c:showCatName val="0"/>
          <c:showSerName val="0"/>
          <c:showPercent val="0"/>
          <c:showBubbleSize val="0"/>
        </c:dLbls>
        <c:gapWidth val="150"/>
        <c:axId val="460856440"/>
        <c:axId val="46085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141.11000000000001</c:v>
                </c:pt>
              </c:numCache>
            </c:numRef>
          </c:val>
          <c:smooth val="0"/>
          <c:extLst>
            <c:ext xmlns:c16="http://schemas.microsoft.com/office/drawing/2014/chart" uri="{C3380CC4-5D6E-409C-BE32-E72D297353CC}">
              <c16:uniqueId val="{00000001-F4F0-4B06-9692-7E343B41B627}"/>
            </c:ext>
          </c:extLst>
        </c:ser>
        <c:dLbls>
          <c:showLegendKey val="0"/>
          <c:showVal val="0"/>
          <c:showCatName val="0"/>
          <c:showSerName val="0"/>
          <c:showPercent val="0"/>
          <c:showBubbleSize val="0"/>
        </c:dLbls>
        <c:marker val="1"/>
        <c:smooth val="0"/>
        <c:axId val="460856440"/>
        <c:axId val="460856832"/>
      </c:lineChart>
      <c:dateAx>
        <c:axId val="460856440"/>
        <c:scaling>
          <c:orientation val="minMax"/>
        </c:scaling>
        <c:delete val="1"/>
        <c:axPos val="b"/>
        <c:numFmt formatCode="ge" sourceLinked="1"/>
        <c:majorTickMark val="none"/>
        <c:minorTickMark val="none"/>
        <c:tickLblPos val="none"/>
        <c:crossAx val="460856832"/>
        <c:crosses val="autoZero"/>
        <c:auto val="1"/>
        <c:lblOffset val="100"/>
        <c:baseTimeUnit val="years"/>
      </c:dateAx>
      <c:valAx>
        <c:axId val="46085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856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愛知県　春日井市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Ac1</v>
      </c>
      <c r="X8" s="73"/>
      <c r="Y8" s="73"/>
      <c r="Z8" s="73"/>
      <c r="AA8" s="73"/>
      <c r="AB8" s="73"/>
      <c r="AC8" s="73"/>
      <c r="AD8" s="74" t="s">
        <v>119</v>
      </c>
      <c r="AE8" s="74"/>
      <c r="AF8" s="74"/>
      <c r="AG8" s="74"/>
      <c r="AH8" s="74"/>
      <c r="AI8" s="74"/>
      <c r="AJ8" s="74"/>
      <c r="AK8" s="4"/>
      <c r="AL8" s="68">
        <f>データ!S6</f>
        <v>311708</v>
      </c>
      <c r="AM8" s="68"/>
      <c r="AN8" s="68"/>
      <c r="AO8" s="68"/>
      <c r="AP8" s="68"/>
      <c r="AQ8" s="68"/>
      <c r="AR8" s="68"/>
      <c r="AS8" s="68"/>
      <c r="AT8" s="67">
        <f>データ!T6</f>
        <v>92.78</v>
      </c>
      <c r="AU8" s="67"/>
      <c r="AV8" s="67"/>
      <c r="AW8" s="67"/>
      <c r="AX8" s="67"/>
      <c r="AY8" s="67"/>
      <c r="AZ8" s="67"/>
      <c r="BA8" s="67"/>
      <c r="BB8" s="67">
        <f>データ!U6</f>
        <v>3359.65</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x14ac:dyDescent="0.15">
      <c r="A10" s="2"/>
      <c r="B10" s="67" t="str">
        <f>データ!N6</f>
        <v>-</v>
      </c>
      <c r="C10" s="67"/>
      <c r="D10" s="67"/>
      <c r="E10" s="67"/>
      <c r="F10" s="67"/>
      <c r="G10" s="67"/>
      <c r="H10" s="67"/>
      <c r="I10" s="67">
        <f>データ!O6</f>
        <v>52.98</v>
      </c>
      <c r="J10" s="67"/>
      <c r="K10" s="67"/>
      <c r="L10" s="67"/>
      <c r="M10" s="67"/>
      <c r="N10" s="67"/>
      <c r="O10" s="67"/>
      <c r="P10" s="67">
        <f>データ!P6</f>
        <v>67.97</v>
      </c>
      <c r="Q10" s="67"/>
      <c r="R10" s="67"/>
      <c r="S10" s="67"/>
      <c r="T10" s="67"/>
      <c r="U10" s="67"/>
      <c r="V10" s="67"/>
      <c r="W10" s="67">
        <f>データ!Q6</f>
        <v>84.33</v>
      </c>
      <c r="X10" s="67"/>
      <c r="Y10" s="67"/>
      <c r="Z10" s="67"/>
      <c r="AA10" s="67"/>
      <c r="AB10" s="67"/>
      <c r="AC10" s="67"/>
      <c r="AD10" s="68">
        <f>データ!R6</f>
        <v>1890</v>
      </c>
      <c r="AE10" s="68"/>
      <c r="AF10" s="68"/>
      <c r="AG10" s="68"/>
      <c r="AH10" s="68"/>
      <c r="AI10" s="68"/>
      <c r="AJ10" s="68"/>
      <c r="AK10" s="2"/>
      <c r="AL10" s="68">
        <f>データ!V6</f>
        <v>211626</v>
      </c>
      <c r="AM10" s="68"/>
      <c r="AN10" s="68"/>
      <c r="AO10" s="68"/>
      <c r="AP10" s="68"/>
      <c r="AQ10" s="68"/>
      <c r="AR10" s="68"/>
      <c r="AS10" s="68"/>
      <c r="AT10" s="67">
        <f>データ!W6</f>
        <v>31.84</v>
      </c>
      <c r="AU10" s="67"/>
      <c r="AV10" s="67"/>
      <c r="AW10" s="67"/>
      <c r="AX10" s="67"/>
      <c r="AY10" s="67"/>
      <c r="AZ10" s="67"/>
      <c r="BA10" s="67"/>
      <c r="BB10" s="67">
        <f>データ!X6</f>
        <v>6646.55</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232068</v>
      </c>
      <c r="D6" s="34">
        <f t="shared" si="3"/>
        <v>46</v>
      </c>
      <c r="E6" s="34">
        <f t="shared" si="3"/>
        <v>17</v>
      </c>
      <c r="F6" s="34">
        <f t="shared" si="3"/>
        <v>1</v>
      </c>
      <c r="G6" s="34">
        <f t="shared" si="3"/>
        <v>0</v>
      </c>
      <c r="H6" s="34" t="str">
        <f t="shared" si="3"/>
        <v>愛知県　春日井市</v>
      </c>
      <c r="I6" s="34" t="str">
        <f t="shared" si="3"/>
        <v>法適用</v>
      </c>
      <c r="J6" s="34" t="str">
        <f t="shared" si="3"/>
        <v>下水道事業</v>
      </c>
      <c r="K6" s="34" t="str">
        <f t="shared" si="3"/>
        <v>公共下水道</v>
      </c>
      <c r="L6" s="34" t="str">
        <f t="shared" si="3"/>
        <v>Ac1</v>
      </c>
      <c r="M6" s="34">
        <f t="shared" si="3"/>
        <v>0</v>
      </c>
      <c r="N6" s="35" t="str">
        <f t="shared" si="3"/>
        <v>-</v>
      </c>
      <c r="O6" s="35">
        <f t="shared" si="3"/>
        <v>52.98</v>
      </c>
      <c r="P6" s="35">
        <f t="shared" si="3"/>
        <v>67.97</v>
      </c>
      <c r="Q6" s="35">
        <f t="shared" si="3"/>
        <v>84.33</v>
      </c>
      <c r="R6" s="35">
        <f t="shared" si="3"/>
        <v>1890</v>
      </c>
      <c r="S6" s="35">
        <f t="shared" si="3"/>
        <v>311708</v>
      </c>
      <c r="T6" s="35">
        <f t="shared" si="3"/>
        <v>92.78</v>
      </c>
      <c r="U6" s="35">
        <f t="shared" si="3"/>
        <v>3359.65</v>
      </c>
      <c r="V6" s="35">
        <f t="shared" si="3"/>
        <v>211626</v>
      </c>
      <c r="W6" s="35">
        <f t="shared" si="3"/>
        <v>31.84</v>
      </c>
      <c r="X6" s="35">
        <f t="shared" si="3"/>
        <v>6646.55</v>
      </c>
      <c r="Y6" s="36" t="str">
        <f>IF(Y7="",NA(),Y7)</f>
        <v>-</v>
      </c>
      <c r="Z6" s="36" t="str">
        <f t="shared" ref="Z6:AH6" si="4">IF(Z7="",NA(),Z7)</f>
        <v>-</v>
      </c>
      <c r="AA6" s="36" t="str">
        <f t="shared" si="4"/>
        <v>-</v>
      </c>
      <c r="AB6" s="36" t="str">
        <f t="shared" si="4"/>
        <v>-</v>
      </c>
      <c r="AC6" s="36">
        <f t="shared" si="4"/>
        <v>100.39</v>
      </c>
      <c r="AD6" s="36" t="str">
        <f t="shared" si="4"/>
        <v>-</v>
      </c>
      <c r="AE6" s="36" t="str">
        <f t="shared" si="4"/>
        <v>-</v>
      </c>
      <c r="AF6" s="36" t="str">
        <f t="shared" si="4"/>
        <v>-</v>
      </c>
      <c r="AG6" s="36" t="str">
        <f t="shared" si="4"/>
        <v>-</v>
      </c>
      <c r="AH6" s="36">
        <f t="shared" si="4"/>
        <v>107.45</v>
      </c>
      <c r="AI6" s="35" t="str">
        <f>IF(AI7="","",IF(AI7="-","【-】","【"&amp;SUBSTITUTE(TEXT(AI7,"#,##0.00"),"-","△")&amp;"】"))</f>
        <v>【108.57】</v>
      </c>
      <c r="AJ6" s="36" t="str">
        <f>IF(AJ7="",NA(),AJ7)</f>
        <v>-</v>
      </c>
      <c r="AK6" s="36" t="str">
        <f t="shared" ref="AK6:AS6" si="5">IF(AK7="",NA(),AK7)</f>
        <v>-</v>
      </c>
      <c r="AL6" s="36" t="str">
        <f t="shared" si="5"/>
        <v>-</v>
      </c>
      <c r="AM6" s="36" t="str">
        <f t="shared" si="5"/>
        <v>-</v>
      </c>
      <c r="AN6" s="35">
        <f t="shared" si="5"/>
        <v>0</v>
      </c>
      <c r="AO6" s="36" t="str">
        <f t="shared" si="5"/>
        <v>-</v>
      </c>
      <c r="AP6" s="36" t="str">
        <f t="shared" si="5"/>
        <v>-</v>
      </c>
      <c r="AQ6" s="36" t="str">
        <f t="shared" si="5"/>
        <v>-</v>
      </c>
      <c r="AR6" s="36" t="str">
        <f t="shared" si="5"/>
        <v>-</v>
      </c>
      <c r="AS6" s="36">
        <f t="shared" si="5"/>
        <v>11.01</v>
      </c>
      <c r="AT6" s="35" t="str">
        <f>IF(AT7="","",IF(AT7="-","【-】","【"&amp;SUBSTITUTE(TEXT(AT7,"#,##0.00"),"-","△")&amp;"】"))</f>
        <v>【4.38】</v>
      </c>
      <c r="AU6" s="36" t="str">
        <f>IF(AU7="",NA(),AU7)</f>
        <v>-</v>
      </c>
      <c r="AV6" s="36" t="str">
        <f t="shared" ref="AV6:BD6" si="6">IF(AV7="",NA(),AV7)</f>
        <v>-</v>
      </c>
      <c r="AW6" s="36" t="str">
        <f t="shared" si="6"/>
        <v>-</v>
      </c>
      <c r="AX6" s="36" t="str">
        <f t="shared" si="6"/>
        <v>-</v>
      </c>
      <c r="AY6" s="36">
        <f t="shared" si="6"/>
        <v>27.37</v>
      </c>
      <c r="AZ6" s="36" t="str">
        <f t="shared" si="6"/>
        <v>-</v>
      </c>
      <c r="BA6" s="36" t="str">
        <f t="shared" si="6"/>
        <v>-</v>
      </c>
      <c r="BB6" s="36" t="str">
        <f t="shared" si="6"/>
        <v>-</v>
      </c>
      <c r="BC6" s="36" t="str">
        <f t="shared" si="6"/>
        <v>-</v>
      </c>
      <c r="BD6" s="36">
        <f t="shared" si="6"/>
        <v>54.03</v>
      </c>
      <c r="BE6" s="35" t="str">
        <f>IF(BE7="","",IF(BE7="-","【-】","【"&amp;SUBSTITUTE(TEXT(BE7,"#,##0.00"),"-","△")&amp;"】"))</f>
        <v>【59.95】</v>
      </c>
      <c r="BF6" s="36" t="str">
        <f>IF(BF7="",NA(),BF7)</f>
        <v>-</v>
      </c>
      <c r="BG6" s="36" t="str">
        <f t="shared" ref="BG6:BO6" si="7">IF(BG7="",NA(),BG7)</f>
        <v>-</v>
      </c>
      <c r="BH6" s="36" t="str">
        <f t="shared" si="7"/>
        <v>-</v>
      </c>
      <c r="BI6" s="36" t="str">
        <f t="shared" si="7"/>
        <v>-</v>
      </c>
      <c r="BJ6" s="36">
        <f t="shared" si="7"/>
        <v>1187.31</v>
      </c>
      <c r="BK6" s="36" t="str">
        <f t="shared" si="7"/>
        <v>-</v>
      </c>
      <c r="BL6" s="36" t="str">
        <f t="shared" si="7"/>
        <v>-</v>
      </c>
      <c r="BM6" s="36" t="str">
        <f t="shared" si="7"/>
        <v>-</v>
      </c>
      <c r="BN6" s="36" t="str">
        <f t="shared" si="7"/>
        <v>-</v>
      </c>
      <c r="BO6" s="36">
        <f t="shared" si="7"/>
        <v>802.49</v>
      </c>
      <c r="BP6" s="35" t="str">
        <f>IF(BP7="","",IF(BP7="-","【-】","【"&amp;SUBSTITUTE(TEXT(BP7,"#,##0.00"),"-","△")&amp;"】"))</f>
        <v>【728.30】</v>
      </c>
      <c r="BQ6" s="36" t="str">
        <f>IF(BQ7="",NA(),BQ7)</f>
        <v>-</v>
      </c>
      <c r="BR6" s="36" t="str">
        <f t="shared" ref="BR6:BZ6" si="8">IF(BR7="",NA(),BR7)</f>
        <v>-</v>
      </c>
      <c r="BS6" s="36" t="str">
        <f t="shared" si="8"/>
        <v>-</v>
      </c>
      <c r="BT6" s="36" t="str">
        <f t="shared" si="8"/>
        <v>-</v>
      </c>
      <c r="BU6" s="36">
        <f t="shared" si="8"/>
        <v>66.48</v>
      </c>
      <c r="BV6" s="36" t="str">
        <f t="shared" si="8"/>
        <v>-</v>
      </c>
      <c r="BW6" s="36" t="str">
        <f t="shared" si="8"/>
        <v>-</v>
      </c>
      <c r="BX6" s="36" t="str">
        <f t="shared" si="8"/>
        <v>-</v>
      </c>
      <c r="BY6" s="36" t="str">
        <f t="shared" si="8"/>
        <v>-</v>
      </c>
      <c r="BZ6" s="36">
        <f t="shared" si="8"/>
        <v>103.18</v>
      </c>
      <c r="CA6" s="35" t="str">
        <f>IF(CA7="","",IF(CA7="-","【-】","【"&amp;SUBSTITUTE(TEXT(CA7,"#,##0.00"),"-","△")&amp;"】"))</f>
        <v>【100.04】</v>
      </c>
      <c r="CB6" s="36" t="str">
        <f>IF(CB7="",NA(),CB7)</f>
        <v>-</v>
      </c>
      <c r="CC6" s="36" t="str">
        <f t="shared" ref="CC6:CK6" si="9">IF(CC7="",NA(),CC7)</f>
        <v>-</v>
      </c>
      <c r="CD6" s="36" t="str">
        <f t="shared" si="9"/>
        <v>-</v>
      </c>
      <c r="CE6" s="36" t="str">
        <f t="shared" si="9"/>
        <v>-</v>
      </c>
      <c r="CF6" s="36">
        <f t="shared" si="9"/>
        <v>150.12</v>
      </c>
      <c r="CG6" s="36" t="str">
        <f t="shared" si="9"/>
        <v>-</v>
      </c>
      <c r="CH6" s="36" t="str">
        <f t="shared" si="9"/>
        <v>-</v>
      </c>
      <c r="CI6" s="36" t="str">
        <f t="shared" si="9"/>
        <v>-</v>
      </c>
      <c r="CJ6" s="36" t="str">
        <f t="shared" si="9"/>
        <v>-</v>
      </c>
      <c r="CK6" s="36">
        <f t="shared" si="9"/>
        <v>141.11000000000001</v>
      </c>
      <c r="CL6" s="35" t="str">
        <f>IF(CL7="","",IF(CL7="-","【-】","【"&amp;SUBSTITUTE(TEXT(CL7,"#,##0.00"),"-","△")&amp;"】"))</f>
        <v>【137.82】</v>
      </c>
      <c r="CM6" s="36" t="str">
        <f>IF(CM7="",NA(),CM7)</f>
        <v>-</v>
      </c>
      <c r="CN6" s="36" t="str">
        <f t="shared" ref="CN6:CV6" si="10">IF(CN7="",NA(),CN7)</f>
        <v>-</v>
      </c>
      <c r="CO6" s="36" t="str">
        <f t="shared" si="10"/>
        <v>-</v>
      </c>
      <c r="CP6" s="36" t="str">
        <f t="shared" si="10"/>
        <v>-</v>
      </c>
      <c r="CQ6" s="36">
        <f t="shared" si="10"/>
        <v>57.7</v>
      </c>
      <c r="CR6" s="36" t="str">
        <f t="shared" si="10"/>
        <v>-</v>
      </c>
      <c r="CS6" s="36" t="str">
        <f t="shared" si="10"/>
        <v>-</v>
      </c>
      <c r="CT6" s="36" t="str">
        <f t="shared" si="10"/>
        <v>-</v>
      </c>
      <c r="CU6" s="36" t="str">
        <f t="shared" si="10"/>
        <v>-</v>
      </c>
      <c r="CV6" s="36">
        <f t="shared" si="10"/>
        <v>63.26</v>
      </c>
      <c r="CW6" s="35" t="str">
        <f>IF(CW7="","",IF(CW7="-","【-】","【"&amp;SUBSTITUTE(TEXT(CW7,"#,##0.00"),"-","△")&amp;"】"))</f>
        <v>【60.09】</v>
      </c>
      <c r="CX6" s="36" t="str">
        <f>IF(CX7="",NA(),CX7)</f>
        <v>-</v>
      </c>
      <c r="CY6" s="36" t="str">
        <f t="shared" ref="CY6:DG6" si="11">IF(CY7="",NA(),CY7)</f>
        <v>-</v>
      </c>
      <c r="CZ6" s="36" t="str">
        <f t="shared" si="11"/>
        <v>-</v>
      </c>
      <c r="DA6" s="36" t="str">
        <f t="shared" si="11"/>
        <v>-</v>
      </c>
      <c r="DB6" s="36">
        <f t="shared" si="11"/>
        <v>94.99</v>
      </c>
      <c r="DC6" s="36" t="str">
        <f t="shared" si="11"/>
        <v>-</v>
      </c>
      <c r="DD6" s="36" t="str">
        <f t="shared" si="11"/>
        <v>-</v>
      </c>
      <c r="DE6" s="36" t="str">
        <f t="shared" si="11"/>
        <v>-</v>
      </c>
      <c r="DF6" s="36" t="str">
        <f t="shared" si="11"/>
        <v>-</v>
      </c>
      <c r="DG6" s="36">
        <f t="shared" si="11"/>
        <v>94.07</v>
      </c>
      <c r="DH6" s="35" t="str">
        <f>IF(DH7="","",IF(DH7="-","【-】","【"&amp;SUBSTITUTE(TEXT(DH7,"#,##0.00"),"-","△")&amp;"】"))</f>
        <v>【94.90】</v>
      </c>
      <c r="DI6" s="36" t="str">
        <f>IF(DI7="",NA(),DI7)</f>
        <v>-</v>
      </c>
      <c r="DJ6" s="36" t="str">
        <f t="shared" ref="DJ6:DR6" si="12">IF(DJ7="",NA(),DJ7)</f>
        <v>-</v>
      </c>
      <c r="DK6" s="36" t="str">
        <f t="shared" si="12"/>
        <v>-</v>
      </c>
      <c r="DL6" s="36" t="str">
        <f t="shared" si="12"/>
        <v>-</v>
      </c>
      <c r="DM6" s="36">
        <f t="shared" si="12"/>
        <v>4.3899999999999997</v>
      </c>
      <c r="DN6" s="36" t="str">
        <f t="shared" si="12"/>
        <v>-</v>
      </c>
      <c r="DO6" s="36" t="str">
        <f t="shared" si="12"/>
        <v>-</v>
      </c>
      <c r="DP6" s="36" t="str">
        <f t="shared" si="12"/>
        <v>-</v>
      </c>
      <c r="DQ6" s="36" t="str">
        <f t="shared" si="12"/>
        <v>-</v>
      </c>
      <c r="DR6" s="36">
        <f t="shared" si="12"/>
        <v>28.95</v>
      </c>
      <c r="DS6" s="35" t="str">
        <f>IF(DS7="","",IF(DS7="-","【-】","【"&amp;SUBSTITUTE(TEXT(DS7,"#,##0.00"),"-","△")&amp;"】"))</f>
        <v>【37.36】</v>
      </c>
      <c r="DT6" s="36" t="str">
        <f>IF(DT7="",NA(),DT7)</f>
        <v>-</v>
      </c>
      <c r="DU6" s="36" t="str">
        <f t="shared" ref="DU6:EC6" si="13">IF(DU7="",NA(),DU7)</f>
        <v>-</v>
      </c>
      <c r="DV6" s="36" t="str">
        <f t="shared" si="13"/>
        <v>-</v>
      </c>
      <c r="DW6" s="36" t="str">
        <f t="shared" si="13"/>
        <v>-</v>
      </c>
      <c r="DX6" s="36">
        <f t="shared" si="13"/>
        <v>0.01</v>
      </c>
      <c r="DY6" s="36" t="str">
        <f t="shared" si="13"/>
        <v>-</v>
      </c>
      <c r="DZ6" s="36" t="str">
        <f t="shared" si="13"/>
        <v>-</v>
      </c>
      <c r="EA6" s="36" t="str">
        <f t="shared" si="13"/>
        <v>-</v>
      </c>
      <c r="EB6" s="36" t="str">
        <f t="shared" si="13"/>
        <v>-</v>
      </c>
      <c r="EC6" s="36">
        <f t="shared" si="13"/>
        <v>4.07</v>
      </c>
      <c r="ED6" s="35" t="str">
        <f>IF(ED7="","",IF(ED7="-","【-】","【"&amp;SUBSTITUTE(TEXT(ED7,"#,##0.00"),"-","△")&amp;"】"))</f>
        <v>【4.96】</v>
      </c>
      <c r="EE6" s="36" t="str">
        <f>IF(EE7="",NA(),EE7)</f>
        <v>-</v>
      </c>
      <c r="EF6" s="36" t="str">
        <f t="shared" ref="EF6:EN6" si="14">IF(EF7="",NA(),EF7)</f>
        <v>-</v>
      </c>
      <c r="EG6" s="36" t="str">
        <f t="shared" si="14"/>
        <v>-</v>
      </c>
      <c r="EH6" s="36" t="str">
        <f t="shared" si="14"/>
        <v>-</v>
      </c>
      <c r="EI6" s="36">
        <f t="shared" si="14"/>
        <v>0.08</v>
      </c>
      <c r="EJ6" s="36" t="str">
        <f t="shared" si="14"/>
        <v>-</v>
      </c>
      <c r="EK6" s="36" t="str">
        <f t="shared" si="14"/>
        <v>-</v>
      </c>
      <c r="EL6" s="36" t="str">
        <f t="shared" si="14"/>
        <v>-</v>
      </c>
      <c r="EM6" s="36" t="str">
        <f t="shared" si="14"/>
        <v>-</v>
      </c>
      <c r="EN6" s="36">
        <f t="shared" si="14"/>
        <v>0.13</v>
      </c>
      <c r="EO6" s="35" t="str">
        <f>IF(EO7="","",IF(EO7="-","【-】","【"&amp;SUBSTITUTE(TEXT(EO7,"#,##0.00"),"-","△")&amp;"】"))</f>
        <v>【0.27】</v>
      </c>
    </row>
    <row r="7" spans="1:148" s="37" customFormat="1" x14ac:dyDescent="0.15">
      <c r="A7" s="29"/>
      <c r="B7" s="38">
        <v>2016</v>
      </c>
      <c r="C7" s="38">
        <v>232068</v>
      </c>
      <c r="D7" s="38">
        <v>46</v>
      </c>
      <c r="E7" s="38">
        <v>17</v>
      </c>
      <c r="F7" s="38">
        <v>1</v>
      </c>
      <c r="G7" s="38">
        <v>0</v>
      </c>
      <c r="H7" s="38" t="s">
        <v>108</v>
      </c>
      <c r="I7" s="38" t="s">
        <v>109</v>
      </c>
      <c r="J7" s="38" t="s">
        <v>110</v>
      </c>
      <c r="K7" s="38" t="s">
        <v>111</v>
      </c>
      <c r="L7" s="38" t="s">
        <v>112</v>
      </c>
      <c r="M7" s="38"/>
      <c r="N7" s="39" t="s">
        <v>113</v>
      </c>
      <c r="O7" s="39">
        <v>52.98</v>
      </c>
      <c r="P7" s="39">
        <v>67.97</v>
      </c>
      <c r="Q7" s="39">
        <v>84.33</v>
      </c>
      <c r="R7" s="39">
        <v>1890</v>
      </c>
      <c r="S7" s="39">
        <v>311708</v>
      </c>
      <c r="T7" s="39">
        <v>92.78</v>
      </c>
      <c r="U7" s="39">
        <v>3359.65</v>
      </c>
      <c r="V7" s="39">
        <v>211626</v>
      </c>
      <c r="W7" s="39">
        <v>31.84</v>
      </c>
      <c r="X7" s="39">
        <v>6646.55</v>
      </c>
      <c r="Y7" s="39" t="s">
        <v>113</v>
      </c>
      <c r="Z7" s="39" t="s">
        <v>113</v>
      </c>
      <c r="AA7" s="39" t="s">
        <v>113</v>
      </c>
      <c r="AB7" s="39" t="s">
        <v>113</v>
      </c>
      <c r="AC7" s="39">
        <v>100.39</v>
      </c>
      <c r="AD7" s="39" t="s">
        <v>113</v>
      </c>
      <c r="AE7" s="39" t="s">
        <v>113</v>
      </c>
      <c r="AF7" s="39" t="s">
        <v>113</v>
      </c>
      <c r="AG7" s="39" t="s">
        <v>113</v>
      </c>
      <c r="AH7" s="39">
        <v>107.45</v>
      </c>
      <c r="AI7" s="39">
        <v>108.57</v>
      </c>
      <c r="AJ7" s="39" t="s">
        <v>113</v>
      </c>
      <c r="AK7" s="39" t="s">
        <v>113</v>
      </c>
      <c r="AL7" s="39" t="s">
        <v>113</v>
      </c>
      <c r="AM7" s="39" t="s">
        <v>113</v>
      </c>
      <c r="AN7" s="39">
        <v>0</v>
      </c>
      <c r="AO7" s="39" t="s">
        <v>113</v>
      </c>
      <c r="AP7" s="39" t="s">
        <v>113</v>
      </c>
      <c r="AQ7" s="39" t="s">
        <v>113</v>
      </c>
      <c r="AR7" s="39" t="s">
        <v>113</v>
      </c>
      <c r="AS7" s="39">
        <v>11.01</v>
      </c>
      <c r="AT7" s="39">
        <v>4.38</v>
      </c>
      <c r="AU7" s="39" t="s">
        <v>113</v>
      </c>
      <c r="AV7" s="39" t="s">
        <v>113</v>
      </c>
      <c r="AW7" s="39" t="s">
        <v>113</v>
      </c>
      <c r="AX7" s="39" t="s">
        <v>113</v>
      </c>
      <c r="AY7" s="39">
        <v>27.37</v>
      </c>
      <c r="AZ7" s="39" t="s">
        <v>113</v>
      </c>
      <c r="BA7" s="39" t="s">
        <v>113</v>
      </c>
      <c r="BB7" s="39" t="s">
        <v>113</v>
      </c>
      <c r="BC7" s="39" t="s">
        <v>113</v>
      </c>
      <c r="BD7" s="39">
        <v>54.03</v>
      </c>
      <c r="BE7" s="39">
        <v>59.95</v>
      </c>
      <c r="BF7" s="39" t="s">
        <v>113</v>
      </c>
      <c r="BG7" s="39" t="s">
        <v>113</v>
      </c>
      <c r="BH7" s="39" t="s">
        <v>113</v>
      </c>
      <c r="BI7" s="39" t="s">
        <v>113</v>
      </c>
      <c r="BJ7" s="39">
        <v>1187.31</v>
      </c>
      <c r="BK7" s="39" t="s">
        <v>113</v>
      </c>
      <c r="BL7" s="39" t="s">
        <v>113</v>
      </c>
      <c r="BM7" s="39" t="s">
        <v>113</v>
      </c>
      <c r="BN7" s="39" t="s">
        <v>113</v>
      </c>
      <c r="BO7" s="39">
        <v>802.49</v>
      </c>
      <c r="BP7" s="39">
        <v>728.3</v>
      </c>
      <c r="BQ7" s="39" t="s">
        <v>113</v>
      </c>
      <c r="BR7" s="39" t="s">
        <v>113</v>
      </c>
      <c r="BS7" s="39" t="s">
        <v>113</v>
      </c>
      <c r="BT7" s="39" t="s">
        <v>113</v>
      </c>
      <c r="BU7" s="39">
        <v>66.48</v>
      </c>
      <c r="BV7" s="39" t="s">
        <v>113</v>
      </c>
      <c r="BW7" s="39" t="s">
        <v>113</v>
      </c>
      <c r="BX7" s="39" t="s">
        <v>113</v>
      </c>
      <c r="BY7" s="39" t="s">
        <v>113</v>
      </c>
      <c r="BZ7" s="39">
        <v>103.18</v>
      </c>
      <c r="CA7" s="39">
        <v>100.04</v>
      </c>
      <c r="CB7" s="39" t="s">
        <v>113</v>
      </c>
      <c r="CC7" s="39" t="s">
        <v>113</v>
      </c>
      <c r="CD7" s="39" t="s">
        <v>113</v>
      </c>
      <c r="CE7" s="39" t="s">
        <v>113</v>
      </c>
      <c r="CF7" s="39">
        <v>150.12</v>
      </c>
      <c r="CG7" s="39" t="s">
        <v>113</v>
      </c>
      <c r="CH7" s="39" t="s">
        <v>113</v>
      </c>
      <c r="CI7" s="39" t="s">
        <v>113</v>
      </c>
      <c r="CJ7" s="39" t="s">
        <v>113</v>
      </c>
      <c r="CK7" s="39">
        <v>141.11000000000001</v>
      </c>
      <c r="CL7" s="39">
        <v>137.82</v>
      </c>
      <c r="CM7" s="39" t="s">
        <v>113</v>
      </c>
      <c r="CN7" s="39" t="s">
        <v>113</v>
      </c>
      <c r="CO7" s="39" t="s">
        <v>113</v>
      </c>
      <c r="CP7" s="39" t="s">
        <v>113</v>
      </c>
      <c r="CQ7" s="39">
        <v>57.7</v>
      </c>
      <c r="CR7" s="39" t="s">
        <v>113</v>
      </c>
      <c r="CS7" s="39" t="s">
        <v>113</v>
      </c>
      <c r="CT7" s="39" t="s">
        <v>113</v>
      </c>
      <c r="CU7" s="39" t="s">
        <v>113</v>
      </c>
      <c r="CV7" s="39">
        <v>63.26</v>
      </c>
      <c r="CW7" s="39">
        <v>60.09</v>
      </c>
      <c r="CX7" s="39" t="s">
        <v>113</v>
      </c>
      <c r="CY7" s="39" t="s">
        <v>113</v>
      </c>
      <c r="CZ7" s="39" t="s">
        <v>113</v>
      </c>
      <c r="DA7" s="39" t="s">
        <v>113</v>
      </c>
      <c r="DB7" s="39">
        <v>94.99</v>
      </c>
      <c r="DC7" s="39" t="s">
        <v>113</v>
      </c>
      <c r="DD7" s="39" t="s">
        <v>113</v>
      </c>
      <c r="DE7" s="39" t="s">
        <v>113</v>
      </c>
      <c r="DF7" s="39" t="s">
        <v>113</v>
      </c>
      <c r="DG7" s="39">
        <v>94.07</v>
      </c>
      <c r="DH7" s="39">
        <v>94.9</v>
      </c>
      <c r="DI7" s="39" t="s">
        <v>113</v>
      </c>
      <c r="DJ7" s="39" t="s">
        <v>113</v>
      </c>
      <c r="DK7" s="39" t="s">
        <v>113</v>
      </c>
      <c r="DL7" s="39" t="s">
        <v>113</v>
      </c>
      <c r="DM7" s="39">
        <v>4.3899999999999997</v>
      </c>
      <c r="DN7" s="39" t="s">
        <v>113</v>
      </c>
      <c r="DO7" s="39" t="s">
        <v>113</v>
      </c>
      <c r="DP7" s="39" t="s">
        <v>113</v>
      </c>
      <c r="DQ7" s="39" t="s">
        <v>113</v>
      </c>
      <c r="DR7" s="39">
        <v>28.95</v>
      </c>
      <c r="DS7" s="39">
        <v>37.36</v>
      </c>
      <c r="DT7" s="39" t="s">
        <v>113</v>
      </c>
      <c r="DU7" s="39" t="s">
        <v>113</v>
      </c>
      <c r="DV7" s="39" t="s">
        <v>113</v>
      </c>
      <c r="DW7" s="39" t="s">
        <v>113</v>
      </c>
      <c r="DX7" s="39">
        <v>0.01</v>
      </c>
      <c r="DY7" s="39" t="s">
        <v>113</v>
      </c>
      <c r="DZ7" s="39" t="s">
        <v>113</v>
      </c>
      <c r="EA7" s="39" t="s">
        <v>113</v>
      </c>
      <c r="EB7" s="39" t="s">
        <v>113</v>
      </c>
      <c r="EC7" s="39">
        <v>4.07</v>
      </c>
      <c r="ED7" s="39">
        <v>4.96</v>
      </c>
      <c r="EE7" s="39" t="s">
        <v>113</v>
      </c>
      <c r="EF7" s="39" t="s">
        <v>113</v>
      </c>
      <c r="EG7" s="39" t="s">
        <v>113</v>
      </c>
      <c r="EH7" s="39" t="s">
        <v>113</v>
      </c>
      <c r="EI7" s="39">
        <v>0.08</v>
      </c>
      <c r="EJ7" s="39" t="s">
        <v>113</v>
      </c>
      <c r="EK7" s="39" t="s">
        <v>113</v>
      </c>
      <c r="EL7" s="39" t="s">
        <v>113</v>
      </c>
      <c r="EM7" s="39" t="s">
        <v>113</v>
      </c>
      <c r="EN7" s="39">
        <v>0.13</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2018-02-15T09:01:33Z</cp:lastPrinted>
  <dcterms:created xsi:type="dcterms:W3CDTF">2017-12-25T01:51:48Z</dcterms:created>
  <dcterms:modified xsi:type="dcterms:W3CDTF">2018-02-23T05:10:27Z</dcterms:modified>
  <cp:category/>
</cp:coreProperties>
</file>