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P10" i="4" s="1"/>
  <c r="O6" i="5"/>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H85" i="4"/>
  <c r="BB10" i="4"/>
  <c r="I10" i="4"/>
  <c r="BB8" i="4"/>
  <c r="AT8" i="4"/>
  <c r="AL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<sst xmlns="http://schemas.openxmlformats.org/spreadsheetml/2006/main" count="232" uniqueCount="120">
  <si>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</si>
  <si>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</si>
  <si>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</si>
  <si>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</si>
  <si>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</si>
  <si>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</si>
  <si>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</si>
  <si>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</si>
  <si>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</si>
  <si>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</si>
  <si>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</si>
  <si>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</si>
  <si>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</si>
  <si>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</si>
  <si>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</si>
  <si>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</si>
  <si>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</si>
  <si>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</si>
  <si>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</si>
  <si>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</si>
  <si>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</si>
  <si>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</si>
  <si>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</si>
  <si>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</si>
  <si>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</si>
  <si>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</si>
  <si>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</si>
  <si>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</si>
  <si>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</si>
  <si>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</si>
  <si>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</si>
  <si>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</si>
  <si>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</si>
  <si>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</si>
  <si>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</si>
  <si>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</si>
  <si>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</si>
  <si>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</si>
  <si>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</si>
  <si>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</si>
  <si>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</si>
  <si>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</si>
  <si>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</si>
  <si>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</si>
  <si>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</si>
  <si>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</si>
  <si>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</si>
  <si>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</si>
  <si>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</si>
  <si>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</si>
  <si>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</si>
  <si>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</si>
  <si>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</si>
  <si>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</si>
  <si>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</si>
  <si>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</si>
  <si>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</si>
  <si>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</si>
  <si>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</si>
  <si>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</si>
  <si>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</si>
  <si>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</si>
  <si>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</si>
  <si>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</si>
  <si>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</si>
  <si>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</si>
  <si>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</si>
  <si>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</si>
  <si>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</si>
  <si>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</si>
  <si>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</si>
  <si>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</si>
  <si>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</si>
  <si>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</si>
  <si>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</si>
  <si>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</si>
  <si>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</si>
  <si>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</si>
  <si>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</si>
  <si>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</si>
  <si>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</si>
  <si>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</si>
  <si>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</si>
  <si>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</si>
  <si>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</si>
  <si>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</si>
  <si>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</si>
  <si>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</si>
  <si>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</si>
  <si>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</si>
  <si>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</si>
  <si>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</si>
  <si>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</si>
  <si>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</si>
  <si>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</si>
  <si>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</si>
  <si>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</si>
  <si>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</si>
  <si>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</si>
  <si>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</si>
  <si>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</si>
  <si>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</si>
  <si>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</si>
  <si>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</si>
  <si>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</si>
  <si>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津島市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</si>
  <si>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</si>
  <si>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</si>
  <si>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</si>
  <si>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</si>
  <si>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</si>
  <si>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</si>
  <si>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</si>
  <si>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</si>
  <si>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</si>
  <si>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</si>
  <si>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</si>
  <si>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納率の向上や経費削減に努めており、②欠損金は発生しておらず、①経常収支比率は類似団体平均値より1.29％、③流動比率は類似団体平均値より44.31％高く、ともに100％を超え、経営状況は良好であります。
　④企業債残高対給水収益比率は、類似団体平均値より低いが、今後、老朽化した管路・設備の更新に係る企業債が増えていくため、比率が上昇していくと想定されます。
　⑧有収率は、類似団体平均値より低い水準にあり、管路の漏水修繕や老朽管の更新等の対策を進めて行く必要があります。</t>
    <rPh sb="1" eb="3">
      <t>シュウノウ</t>
    </rPh>
    <rPh sb="3" eb="4">
      <t>リツ</t>
    </rPh>
    <rPh sb="5" eb="7">
      <t>コウジョウ</t>
    </rPh>
    <rPh sb="8" eb="10">
      <t>ケイヒ</t>
    </rPh>
    <rPh sb="10" eb="12">
      <t>サクゲン</t>
    </rPh>
    <rPh sb="13" eb="14">
      <t>ツト</t>
    </rPh>
    <rPh sb="20" eb="23">
      <t>ケッソンキン</t>
    </rPh>
    <rPh sb="24" eb="26">
      <t>ハッセイ</t>
    </rPh>
    <rPh sb="40" eb="42">
      <t>ルイジ</t>
    </rPh>
    <rPh sb="42" eb="44">
      <t>ダンタイ</t>
    </rPh>
    <rPh sb="44" eb="47">
      <t>ヘイキンチ</t>
    </rPh>
    <rPh sb="61" eb="63">
      <t>ルイジ</t>
    </rPh>
    <rPh sb="63" eb="65">
      <t>ダンタイ</t>
    </rPh>
    <rPh sb="65" eb="68">
      <t>ヘイキンチ</t>
    </rPh>
    <rPh sb="76" eb="77">
      <t>タカ</t>
    </rPh>
    <rPh sb="106" eb="108">
      <t>キギョウ</t>
    </rPh>
    <rPh sb="108" eb="109">
      <t>サイ</t>
    </rPh>
    <rPh sb="109" eb="111">
      <t>ザンダカ</t>
    </rPh>
    <rPh sb="111" eb="112">
      <t>タイ</t>
    </rPh>
    <rPh sb="112" eb="114">
      <t>キュウスイ</t>
    </rPh>
    <rPh sb="114" eb="116">
      <t>シュウエキ</t>
    </rPh>
    <rPh sb="116" eb="118">
      <t>ヒリツ</t>
    </rPh>
    <rPh sb="120" eb="122">
      <t>ルイジ</t>
    </rPh>
    <rPh sb="122" eb="124">
      <t>ダンタイ</t>
    </rPh>
    <rPh sb="124" eb="127">
      <t>ヘイキンチ</t>
    </rPh>
    <rPh sb="129" eb="130">
      <t>ヒク</t>
    </rPh>
    <rPh sb="133" eb="135">
      <t>コンゴ</t>
    </rPh>
    <rPh sb="136" eb="139">
      <t>ロウキュウカ</t>
    </rPh>
    <rPh sb="141" eb="143">
      <t>カンロ</t>
    </rPh>
    <rPh sb="144" eb="146">
      <t>セツビ</t>
    </rPh>
    <rPh sb="147" eb="149">
      <t>コウシン</t>
    </rPh>
    <rPh sb="150" eb="151">
      <t>カカ</t>
    </rPh>
    <rPh sb="152" eb="154">
      <t>キギョウ</t>
    </rPh>
    <rPh sb="154" eb="155">
      <t>サイ</t>
    </rPh>
    <rPh sb="156" eb="157">
      <t>フ</t>
    </rPh>
    <rPh sb="164" eb="166">
      <t>ヒリツ</t>
    </rPh>
    <rPh sb="167" eb="169">
      <t>ジョウショウ</t>
    </rPh>
    <rPh sb="174" eb="176">
      <t>ソウテイ</t>
    </rPh>
    <rPh sb="184" eb="186">
      <t>ユウシュウ</t>
    </rPh>
    <rPh sb="186" eb="187">
      <t>リツ</t>
    </rPh>
    <rPh sb="189" eb="191">
      <t>ルイジ</t>
    </rPh>
    <rPh sb="191" eb="193">
      <t>ダンタイ</t>
    </rPh>
    <rPh sb="193" eb="196">
      <t>ヘイキンチ</t>
    </rPh>
    <rPh sb="198" eb="199">
      <t>ヒク</t>
    </rPh>
    <rPh sb="200" eb="202">
      <t>スイジュン</t>
    </rPh>
    <rPh sb="206" eb="208">
      <t>カンロ</t>
    </rPh>
    <rPh sb="209" eb="211">
      <t>ロウスイ</t>
    </rPh>
    <rPh sb="211" eb="213">
      <t>シュウゼン</t>
    </rPh>
    <rPh sb="214" eb="216">
      <t>ロウキュウ</t>
    </rPh>
    <rPh sb="216" eb="217">
      <t>カン</t>
    </rPh>
    <rPh sb="218" eb="220">
      <t>コウシン</t>
    </rPh>
    <rPh sb="220" eb="221">
      <t>トウ</t>
    </rPh>
    <rPh sb="222" eb="224">
      <t>タイサク</t>
    </rPh>
    <rPh sb="225" eb="226">
      <t>スス</t>
    </rPh>
    <rPh sb="228" eb="229">
      <t>イ</t>
    </rPh>
    <rPh sb="230" eb="232">
      <t>ヒツヨウ</t>
    </rPh>
    <phoneticPr fontId="4"/>
  </si>
  <si>
    <t>　①有形固定資産減価償却率及び②管路経年化率が類似団体平均値を上回っており、資産の老朽化が進んでいる状況であります。
　平成27年度より配水場の更新を進めておりますが、管路の更新についても継続的に進めており、類似団体平均値より0.1％高くなりました。しかし、管路に関しては老朽化が進行していくため、計画的な更新を進めて行く必要があります。</t>
    <rPh sb="2" eb="4">
      <t>ユウケイ</t>
    </rPh>
    <rPh sb="4" eb="6">
      <t>コテイ</t>
    </rPh>
    <rPh sb="6" eb="8">
      <t>シサン</t>
    </rPh>
    <rPh sb="8" eb="10">
      <t>ゲンカ</t>
    </rPh>
    <rPh sb="10" eb="12">
      <t>ショウキャク</t>
    </rPh>
    <rPh sb="12" eb="13">
      <t>リツ</t>
    </rPh>
    <rPh sb="13" eb="14">
      <t>オヨ</t>
    </rPh>
    <rPh sb="16" eb="18">
      <t>カンロ</t>
    </rPh>
    <rPh sb="18" eb="21">
      <t>ケイネンカ</t>
    </rPh>
    <rPh sb="21" eb="22">
      <t>リツ</t>
    </rPh>
    <rPh sb="23" eb="25">
      <t>ルイジ</t>
    </rPh>
    <rPh sb="25" eb="27">
      <t>ダンタイ</t>
    </rPh>
    <rPh sb="27" eb="29">
      <t>ヘイキン</t>
    </rPh>
    <rPh sb="29" eb="30">
      <t>チ</t>
    </rPh>
    <rPh sb="31" eb="33">
      <t>ウワマワ</t>
    </rPh>
    <rPh sb="38" eb="40">
      <t>シサン</t>
    </rPh>
    <rPh sb="41" eb="44">
      <t>ロウキュウカ</t>
    </rPh>
    <rPh sb="45" eb="46">
      <t>スス</t>
    </rPh>
    <rPh sb="50" eb="52">
      <t>ジョウキョウ</t>
    </rPh>
    <rPh sb="60" eb="62">
      <t>ヘイセイ</t>
    </rPh>
    <rPh sb="64" eb="66">
      <t>ネンド</t>
    </rPh>
    <rPh sb="68" eb="70">
      <t>ハイスイ</t>
    </rPh>
    <rPh sb="70" eb="71">
      <t>ジョウ</t>
    </rPh>
    <rPh sb="72" eb="74">
      <t>コウシン</t>
    </rPh>
    <rPh sb="75" eb="76">
      <t>スス</t>
    </rPh>
    <rPh sb="84" eb="86">
      <t>カンロ</t>
    </rPh>
    <rPh sb="87" eb="89">
      <t>コウシン</t>
    </rPh>
    <rPh sb="94" eb="97">
      <t>ケイゾクテキ</t>
    </rPh>
    <rPh sb="98" eb="99">
      <t>スス</t>
    </rPh>
    <rPh sb="104" eb="106">
      <t>ルイジ</t>
    </rPh>
    <rPh sb="106" eb="108">
      <t>ダンタイ</t>
    </rPh>
    <rPh sb="108" eb="111">
      <t>ヘイキンチ</t>
    </rPh>
    <rPh sb="117" eb="118">
      <t>タカ</t>
    </rPh>
    <rPh sb="129" eb="131">
      <t>カンロ</t>
    </rPh>
    <rPh sb="132" eb="133">
      <t>カン</t>
    </rPh>
    <rPh sb="136" eb="139">
      <t>ロウキュウカ</t>
    </rPh>
    <rPh sb="140" eb="142">
      <t>シンコウ</t>
    </rPh>
    <rPh sb="149" eb="152">
      <t>ケイカクテキ</t>
    </rPh>
    <rPh sb="153" eb="155">
      <t>コウシン</t>
    </rPh>
    <rPh sb="156" eb="157">
      <t>スス</t>
    </rPh>
    <rPh sb="159" eb="160">
      <t>イ</t>
    </rPh>
    <rPh sb="161" eb="163">
      <t>ヒツヨウ</t>
    </rPh>
    <phoneticPr fontId="4"/>
  </si>
  <si>
    <r>
      <t xml:space="preserve">　現状の経営は健全に運営されているが、将来的に人口の減少に伴う給水収益の減少に加え、老朽した管路・設備の更新に多額の費用が必要となっており、経営を圧迫しつつあります。
　今後は、さらなる経費削減や有収率の向上に努めるとともに、投資可能額を最大限効率的に運用することにより健全な経営の維持に努めます。
　津島市水道経営戦略を平成29年度に策定しており、経営戦略の事後検証として、決算状況や経営比較分析表により毎年度進捗管理を行います。
</t>
    </r>
    <r>
      <rPr>
        <b/>
        <sz val="11"/>
        <color rgb="FFFF0000"/>
        <rFont val="ＭＳ ゴシック"/>
        <family val="3"/>
        <charset val="128"/>
      </rPr>
      <t>　</t>
    </r>
    <rPh sb="1" eb="3">
      <t>ゲンジョウ</t>
    </rPh>
    <rPh sb="4" eb="6">
      <t>ケイエイ</t>
    </rPh>
    <rPh sb="7" eb="9">
      <t>ケンゼン</t>
    </rPh>
    <rPh sb="10" eb="12">
      <t>ウンエイ</t>
    </rPh>
    <rPh sb="19" eb="22">
      <t>ショウライテキ</t>
    </rPh>
    <rPh sb="23" eb="25">
      <t>ジンコウ</t>
    </rPh>
    <rPh sb="26" eb="28">
      <t>ゲンショウ</t>
    </rPh>
    <rPh sb="29" eb="30">
      <t>トモナ</t>
    </rPh>
    <rPh sb="31" eb="33">
      <t>キュウスイ</t>
    </rPh>
    <rPh sb="33" eb="35">
      <t>シュウエキ</t>
    </rPh>
    <rPh sb="36" eb="38">
      <t>ゲンショウ</t>
    </rPh>
    <rPh sb="39" eb="40">
      <t>クワ</t>
    </rPh>
    <rPh sb="42" eb="44">
      <t>ロウキュウ</t>
    </rPh>
    <rPh sb="46" eb="48">
      <t>カンロ</t>
    </rPh>
    <rPh sb="49" eb="51">
      <t>セツビ</t>
    </rPh>
    <rPh sb="52" eb="54">
      <t>コウシン</t>
    </rPh>
    <rPh sb="55" eb="57">
      <t>タガク</t>
    </rPh>
    <rPh sb="58" eb="60">
      <t>ヒヨウ</t>
    </rPh>
    <rPh sb="61" eb="63">
      <t>ヒツヨウ</t>
    </rPh>
    <rPh sb="70" eb="72">
      <t>ケイエイ</t>
    </rPh>
    <rPh sb="73" eb="75">
      <t>アッパク</t>
    </rPh>
    <rPh sb="85" eb="87">
      <t>コンゴ</t>
    </rPh>
    <rPh sb="93" eb="95">
      <t>ケイヒ</t>
    </rPh>
    <rPh sb="95" eb="97">
      <t>サクゲン</t>
    </rPh>
    <rPh sb="98" eb="100">
      <t>ユウシュウ</t>
    </rPh>
    <rPh sb="100" eb="101">
      <t>リツ</t>
    </rPh>
    <rPh sb="102" eb="104">
      <t>コウジョウ</t>
    </rPh>
    <rPh sb="105" eb="106">
      <t>ツト</t>
    </rPh>
    <rPh sb="113" eb="115">
      <t>トウシ</t>
    </rPh>
    <rPh sb="115" eb="118">
      <t>カノウガク</t>
    </rPh>
    <rPh sb="119" eb="122">
      <t>サイダイゲン</t>
    </rPh>
    <rPh sb="122" eb="125">
      <t>コウリツテキ</t>
    </rPh>
    <rPh sb="126" eb="128">
      <t>ウンヨウ</t>
    </rPh>
    <rPh sb="135" eb="137">
      <t>ケンゼン</t>
    </rPh>
    <rPh sb="138" eb="140">
      <t>ケイエイ</t>
    </rPh>
    <rPh sb="141" eb="143">
      <t>イジ</t>
    </rPh>
    <rPh sb="144" eb="145">
      <t>ツト</t>
    </rPh>
    <rPh sb="151" eb="154">
      <t>ツシマシ</t>
    </rPh>
    <rPh sb="154" eb="156">
      <t>スイドウ</t>
    </rPh>
    <rPh sb="156" eb="158">
      <t>ケイエイ</t>
    </rPh>
    <rPh sb="158" eb="160">
      <t>センリャク</t>
    </rPh>
    <rPh sb="161" eb="163">
      <t>ヘイセイ</t>
    </rPh>
    <rPh sb="165" eb="167">
      <t>ネンド</t>
    </rPh>
    <rPh sb="168" eb="170">
      <t>サクテイ</t>
    </rPh>
    <rPh sb="175" eb="177">
      <t>ケイエイ</t>
    </rPh>
    <rPh sb="177" eb="179">
      <t>センリャク</t>
    </rPh>
    <rPh sb="180" eb="182">
      <t>ジゴ</t>
    </rPh>
    <rPh sb="182" eb="184">
      <t>ケンショウ</t>
    </rPh>
    <rPh sb="188" eb="190">
      <t>ケッサン</t>
    </rPh>
    <rPh sb="190" eb="192">
      <t>ジョウキョウ</t>
    </rPh>
    <rPh sb="193" eb="195">
      <t>ケイエイ</t>
    </rPh>
    <rPh sb="195" eb="197">
      <t>ヒカク</t>
    </rPh>
    <rPh sb="197" eb="199">
      <t>ブンセキ</t>
    </rPh>
    <rPh sb="199" eb="200">
      <t>ヒョウ</t>
    </rPh>
    <rPh sb="203" eb="206">
      <t>マイネンド</t>
    </rPh>
    <rPh sb="206" eb="208">
      <t>シンチョク</t>
    </rPh>
    <rPh sb="208" eb="210">
      <t>カンリ</t>
    </rPh>
    <rPh sb="211" eb="21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</si>
</sst>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0.28999999999999998</c:v>
                </c:pt>
                <c:pt idx="1">
                  <c:v>0.37</c:v>
                </c:pt>
                <c:pt idx="2">
                  <c:v>0.86</c:v>
                </c:pt>
                <c:pt idx="3">
                  <c:v>0.69</c:v>
                </c:pt>
                <c:pt idx="4">
                  <c:v>0.81</c:v>
                </c:pt>
              </c:numCache>
            </c:numRef>
          </c:val>
          <c:extLst>
            <c:ext xmlns:c16="http://schemas.microsoft.com/office/drawing/2014/chart" uri="{C3380CC4-5D6E-409C-BE32-E72D297353CC}">
              <c16:uniqueId val="{00000000-C3B8-42B3-AD25-47EB147018C5}"/>
            </c:ext>
          </c:extLst>
        </c:ser>
        <c:dLbls>
          <c:showLegendKey val="0"/>
          <c:showVal val="0"/>
          <c:showCatName val="0"/>
          <c:showSerName val="0"/>
          <c:showPercent val="0"/>
          <c:showBubbleSize val="0"/>
        </c:dLbls>
        <c:gapWidth val="150"/>
        <c:axId val="147806008"/>
        <c:axId val="1478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C3B8-42B3-AD25-47EB147018C5}"/>
            </c:ext>
          </c:extLst>
        </c:ser>
        <c:dLbls>
          <c:showLegendKey val="0"/>
          <c:showVal val="0"/>
          <c:showCatName val="0"/>
          <c:showSerName val="0"/>
          <c:showPercent val="0"/>
          <c:showBubbleSize val="0"/>
        </c:dLbls>
        <c:marker val="1"/>
        <c:smooth val="0"/>
        <c:axId val="147806008"/>
        <c:axId val="147806400"/>
      </c:lineChart>
      <c:dateAx>
        <c:axId val="147806008"/>
        <c:scaling>
          <c:orientation val="minMax"/>
        </c:scaling>
        <c:delete val="1"/>
        <c:axPos val="b"/>
        <c:numFmt formatCode="ge" sourceLinked="1"/>
        <c:majorTickMark val="none"/>
        <c:minorTickMark val="none"/>
        <c:tickLblPos val="none"/>
        <c:crossAx val="147806400"/>
        <c:crosses val="autoZero"/>
        <c:auto val="1"/>
        <c:lblOffset val="100"/>
        <c:baseTimeUnit val="years"/>
      </c:dateAx>
      <c:valAx>
        <c:axId val="1478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0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71.14</c:v>
                </c:pt>
                <c:pt idx="1">
                  <c:v>69.849999999999994</c:v>
                </c:pt>
                <c:pt idx="2">
                  <c:v>67.58</c:v>
                </c:pt>
                <c:pt idx="3">
                  <c:v>66.72</c:v>
                </c:pt>
                <c:pt idx="4">
                  <c:v>66.930000000000007</c:v>
                </c:pt>
              </c:numCache>
            </c:numRef>
          </c:val>
          <c:extLst>
            <c:ext xmlns:c16="http://schemas.microsoft.com/office/drawing/2014/chart" uri="{C3380CC4-5D6E-409C-BE32-E72D297353CC}">
              <c16:uniqueId val="{00000000-8C0C-4A4D-9664-590C739E1E17}"/>
            </c:ext>
          </c:extLst>
        </c:ser>
        <c:dLbls>
          <c:showLegendKey val="0"/>
          <c:showVal val="0"/>
          <c:showCatName val="0"/>
          <c:showSerName val="0"/>
          <c:showPercent val="0"/>
          <c:showBubbleSize val="0"/>
        </c:dLbls>
        <c:gapWidth val="150"/>
        <c:axId val="148608920"/>
        <c:axId val="14881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8C0C-4A4D-9664-590C739E1E17}"/>
            </c:ext>
          </c:extLst>
        </c:ser>
        <c:dLbls>
          <c:showLegendKey val="0"/>
          <c:showVal val="0"/>
          <c:showCatName val="0"/>
          <c:showSerName val="0"/>
          <c:showPercent val="0"/>
          <c:showBubbleSize val="0"/>
        </c:dLbls>
        <c:marker val="1"/>
        <c:smooth val="0"/>
        <c:axId val="148608920"/>
        <c:axId val="148810576"/>
      </c:lineChart>
      <c:dateAx>
        <c:axId val="148608920"/>
        <c:scaling>
          <c:orientation val="minMax"/>
        </c:scaling>
        <c:delete val="1"/>
        <c:axPos val="b"/>
        <c:numFmt formatCode="ge" sourceLinked="1"/>
        <c:majorTickMark val="none"/>
        <c:minorTickMark val="none"/>
        <c:tickLblPos val="none"/>
        <c:crossAx val="148810576"/>
        <c:crosses val="autoZero"/>
        <c:auto val="1"/>
        <c:lblOffset val="100"/>
        <c:baseTimeUnit val="years"/>
      </c:dateAx>
      <c:valAx>
        <c:axId val="14881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0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85.92</c:v>
                </c:pt>
                <c:pt idx="1">
                  <c:v>86.05</c:v>
                </c:pt>
                <c:pt idx="2">
                  <c:v>86.08</c:v>
                </c:pt>
                <c:pt idx="3">
                  <c:v>86.05</c:v>
                </c:pt>
                <c:pt idx="4">
                  <c:v>86.56</c:v>
                </c:pt>
              </c:numCache>
            </c:numRef>
          </c:val>
          <c:extLst>
            <c:ext xmlns:c16="http://schemas.microsoft.com/office/drawing/2014/chart" uri="{C3380CC4-5D6E-409C-BE32-E72D297353CC}">
              <c16:uniqueId val="{00000000-ED94-4732-8E05-A87DB547BD5D}"/>
            </c:ext>
          </c:extLst>
        </c:ser>
        <c:dLbls>
          <c:showLegendKey val="0"/>
          <c:showVal val="0"/>
          <c:showCatName val="0"/>
          <c:showSerName val="0"/>
          <c:showPercent val="0"/>
          <c:showBubbleSize val="0"/>
        </c:dLbls>
        <c:gapWidth val="150"/>
        <c:axId val="149307512"/>
        <c:axId val="1493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ED94-4732-8E05-A87DB547BD5D}"/>
            </c:ext>
          </c:extLst>
        </c:ser>
        <c:dLbls>
          <c:showLegendKey val="0"/>
          <c:showVal val="0"/>
          <c:showCatName val="0"/>
          <c:showSerName val="0"/>
          <c:showPercent val="0"/>
          <c:showBubbleSize val="0"/>
        </c:dLbls>
        <c:marker val="1"/>
        <c:smooth val="0"/>
        <c:axId val="149307512"/>
        <c:axId val="149307904"/>
      </c:lineChart>
      <c:dateAx>
        <c:axId val="149307512"/>
        <c:scaling>
          <c:orientation val="minMax"/>
        </c:scaling>
        <c:delete val="1"/>
        <c:axPos val="b"/>
        <c:numFmt formatCode="ge" sourceLinked="1"/>
        <c:majorTickMark val="none"/>
        <c:minorTickMark val="none"/>
        <c:tickLblPos val="none"/>
        <c:crossAx val="149307904"/>
        <c:crosses val="autoZero"/>
        <c:auto val="1"/>
        <c:lblOffset val="100"/>
        <c:baseTimeUnit val="years"/>
      </c:dateAx>
      <c:valAx>
        <c:axId val="1493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0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105.79</c:v>
                </c:pt>
                <c:pt idx="1">
                  <c:v>106.51</c:v>
                </c:pt>
                <c:pt idx="2">
                  <c:v>107.94</c:v>
                </c:pt>
                <c:pt idx="3">
                  <c:v>111.39</c:v>
                </c:pt>
                <c:pt idx="4">
                  <c:v>114.45</c:v>
                </c:pt>
              </c:numCache>
            </c:numRef>
          </c:val>
          <c:extLst>
            <c:ext xmlns:c16="http://schemas.microsoft.com/office/drawing/2014/chart" uri="{C3380CC4-5D6E-409C-BE32-E72D297353CC}">
              <c16:uniqueId val="{00000000-4B22-4733-8815-327C5A441537}"/>
            </c:ext>
          </c:extLst>
        </c:ser>
        <c:dLbls>
          <c:showLegendKey val="0"/>
          <c:showVal val="0"/>
          <c:showCatName val="0"/>
          <c:showSerName val="0"/>
          <c:showPercent val="0"/>
          <c:showBubbleSize val="0"/>
        </c:dLbls>
        <c:gapWidth val="150"/>
        <c:axId val="147807576"/>
        <c:axId val="1478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4B22-4733-8815-327C5A441537}"/>
            </c:ext>
          </c:extLst>
        </c:ser>
        <c:dLbls>
          <c:showLegendKey val="0"/>
          <c:showVal val="0"/>
          <c:showCatName val="0"/>
          <c:showSerName val="0"/>
          <c:showPercent val="0"/>
          <c:showBubbleSize val="0"/>
        </c:dLbls>
        <c:marker val="1"/>
        <c:smooth val="0"/>
        <c:axId val="147807576"/>
        <c:axId val="147807968"/>
      </c:lineChart>
      <c:dateAx>
        <c:axId val="147807576"/>
        <c:scaling>
          <c:orientation val="minMax"/>
        </c:scaling>
        <c:delete val="1"/>
        <c:axPos val="b"/>
        <c:numFmt formatCode="ge" sourceLinked="1"/>
        <c:majorTickMark val="none"/>
        <c:minorTickMark val="none"/>
        <c:tickLblPos val="none"/>
        <c:crossAx val="147807968"/>
        <c:crosses val="autoZero"/>
        <c:auto val="1"/>
        <c:lblOffset val="100"/>
        <c:baseTimeUnit val="years"/>
      </c:dateAx>
      <c:valAx>
        <c:axId val="147807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80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41.06</c:v>
                </c:pt>
                <c:pt idx="1">
                  <c:v>42.02</c:v>
                </c:pt>
                <c:pt idx="2">
                  <c:v>52.25</c:v>
                </c:pt>
                <c:pt idx="3">
                  <c:v>51.63</c:v>
                </c:pt>
                <c:pt idx="4">
                  <c:v>52.1</c:v>
                </c:pt>
              </c:numCache>
            </c:numRef>
          </c:val>
          <c:extLst>
            <c:ext xmlns:c16="http://schemas.microsoft.com/office/drawing/2014/chart" uri="{C3380CC4-5D6E-409C-BE32-E72D297353CC}">
              <c16:uniqueId val="{00000000-E777-4EB4-99A9-3F5DC962D85A}"/>
            </c:ext>
          </c:extLst>
        </c:ser>
        <c:dLbls>
          <c:showLegendKey val="0"/>
          <c:showVal val="0"/>
          <c:showCatName val="0"/>
          <c:showSerName val="0"/>
          <c:showPercent val="0"/>
          <c:showBubbleSize val="0"/>
        </c:dLbls>
        <c:gapWidth val="150"/>
        <c:axId val="147809144"/>
        <c:axId val="14892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E777-4EB4-99A9-3F5DC962D85A}"/>
            </c:ext>
          </c:extLst>
        </c:ser>
        <c:dLbls>
          <c:showLegendKey val="0"/>
          <c:showVal val="0"/>
          <c:showCatName val="0"/>
          <c:showSerName val="0"/>
          <c:showPercent val="0"/>
          <c:showBubbleSize val="0"/>
        </c:dLbls>
        <c:marker val="1"/>
        <c:smooth val="0"/>
        <c:axId val="147809144"/>
        <c:axId val="148920184"/>
      </c:lineChart>
      <c:dateAx>
        <c:axId val="147809144"/>
        <c:scaling>
          <c:orientation val="minMax"/>
        </c:scaling>
        <c:delete val="1"/>
        <c:axPos val="b"/>
        <c:numFmt formatCode="ge" sourceLinked="1"/>
        <c:majorTickMark val="none"/>
        <c:minorTickMark val="none"/>
        <c:tickLblPos val="none"/>
        <c:crossAx val="148920184"/>
        <c:crosses val="autoZero"/>
        <c:auto val="1"/>
        <c:lblOffset val="100"/>
        <c:baseTimeUnit val="years"/>
      </c:dateAx>
      <c:valAx>
        <c:axId val="14892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0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20.8</c:v>
                </c:pt>
                <c:pt idx="1">
                  <c:v>24.26</c:v>
                </c:pt>
                <c:pt idx="2">
                  <c:v>27.35</c:v>
                </c:pt>
                <c:pt idx="3">
                  <c:v>29.49</c:v>
                </c:pt>
                <c:pt idx="4">
                  <c:v>33.1</c:v>
                </c:pt>
              </c:numCache>
            </c:numRef>
          </c:val>
          <c:extLst>
            <c:ext xmlns:c16="http://schemas.microsoft.com/office/drawing/2014/chart" uri="{C3380CC4-5D6E-409C-BE32-E72D297353CC}">
              <c16:uniqueId val="{00000000-79F7-44D2-8BF2-829ACE95CCCD}"/>
            </c:ext>
          </c:extLst>
        </c:ser>
        <c:dLbls>
          <c:showLegendKey val="0"/>
          <c:showVal val="0"/>
          <c:showCatName val="0"/>
          <c:showSerName val="0"/>
          <c:showPercent val="0"/>
          <c:showBubbleSize val="0"/>
        </c:dLbls>
        <c:gapWidth val="150"/>
        <c:axId val="148921360"/>
        <c:axId val="14892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79F7-44D2-8BF2-829ACE95CCCD}"/>
            </c:ext>
          </c:extLst>
        </c:ser>
        <c:dLbls>
          <c:showLegendKey val="0"/>
          <c:showVal val="0"/>
          <c:showCatName val="0"/>
          <c:showSerName val="0"/>
          <c:showPercent val="0"/>
          <c:showBubbleSize val="0"/>
        </c:dLbls>
        <c:marker val="1"/>
        <c:smooth val="0"/>
        <c:axId val="148921360"/>
        <c:axId val="148921752"/>
      </c:lineChart>
      <c:dateAx>
        <c:axId val="148921360"/>
        <c:scaling>
          <c:orientation val="minMax"/>
        </c:scaling>
        <c:delete val="1"/>
        <c:axPos val="b"/>
        <c:numFmt formatCode="ge" sourceLinked="1"/>
        <c:majorTickMark val="none"/>
        <c:minorTickMark val="none"/>
        <c:tickLblPos val="none"/>
        <c:crossAx val="148921752"/>
        <c:crosses val="autoZero"/>
        <c:auto val="1"/>
        <c:lblOffset val="100"/>
        <c:baseTimeUnit val="years"/>
      </c:dateAx>
      <c:valAx>
        <c:axId val="14892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2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5B-4244-8E7A-328821DEFEE4}"/>
            </c:ext>
          </c:extLst>
        </c:ser>
        <c:dLbls>
          <c:showLegendKey val="0"/>
          <c:showVal val="0"/>
          <c:showCatName val="0"/>
          <c:showSerName val="0"/>
          <c:showPercent val="0"/>
          <c:showBubbleSize val="0"/>
        </c:dLbls>
        <c:gapWidth val="150"/>
        <c:axId val="148607352"/>
        <c:axId val="14860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FF5B-4244-8E7A-328821DEFEE4}"/>
            </c:ext>
          </c:extLst>
        </c:ser>
        <c:dLbls>
          <c:showLegendKey val="0"/>
          <c:showVal val="0"/>
          <c:showCatName val="0"/>
          <c:showSerName val="0"/>
          <c:showPercent val="0"/>
          <c:showBubbleSize val="0"/>
        </c:dLbls>
        <c:marker val="1"/>
        <c:smooth val="0"/>
        <c:axId val="148607352"/>
        <c:axId val="148607744"/>
      </c:lineChart>
      <c:dateAx>
        <c:axId val="148607352"/>
        <c:scaling>
          <c:orientation val="minMax"/>
        </c:scaling>
        <c:delete val="1"/>
        <c:axPos val="b"/>
        <c:numFmt formatCode="ge" sourceLinked="1"/>
        <c:majorTickMark val="none"/>
        <c:minorTickMark val="none"/>
        <c:tickLblPos val="none"/>
        <c:crossAx val="148607744"/>
        <c:crosses val="autoZero"/>
        <c:auto val="1"/>
        <c:lblOffset val="100"/>
        <c:baseTimeUnit val="years"/>
      </c:dateAx>
      <c:valAx>
        <c:axId val="148607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60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685.22</c:v>
                </c:pt>
                <c:pt idx="1">
                  <c:v>605.84</c:v>
                </c:pt>
                <c:pt idx="2">
                  <c:v>254.01</c:v>
                </c:pt>
                <c:pt idx="3">
                  <c:v>227.36</c:v>
                </c:pt>
                <c:pt idx="4">
                  <c:v>402.13</c:v>
                </c:pt>
              </c:numCache>
            </c:numRef>
          </c:val>
          <c:extLst>
            <c:ext xmlns:c16="http://schemas.microsoft.com/office/drawing/2014/chart" uri="{C3380CC4-5D6E-409C-BE32-E72D297353CC}">
              <c16:uniqueId val="{00000000-E7B4-4C7C-A804-6020DCFB2E8A}"/>
            </c:ext>
          </c:extLst>
        </c:ser>
        <c:dLbls>
          <c:showLegendKey val="0"/>
          <c:showVal val="0"/>
          <c:showCatName val="0"/>
          <c:showSerName val="0"/>
          <c:showPercent val="0"/>
          <c:showBubbleSize val="0"/>
        </c:dLbls>
        <c:gapWidth val="150"/>
        <c:axId val="148609312"/>
        <c:axId val="14860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E7B4-4C7C-A804-6020DCFB2E8A}"/>
            </c:ext>
          </c:extLst>
        </c:ser>
        <c:dLbls>
          <c:showLegendKey val="0"/>
          <c:showVal val="0"/>
          <c:showCatName val="0"/>
          <c:showSerName val="0"/>
          <c:showPercent val="0"/>
          <c:showBubbleSize val="0"/>
        </c:dLbls>
        <c:marker val="1"/>
        <c:smooth val="0"/>
        <c:axId val="148609312"/>
        <c:axId val="148609704"/>
      </c:lineChart>
      <c:dateAx>
        <c:axId val="148609312"/>
        <c:scaling>
          <c:orientation val="minMax"/>
        </c:scaling>
        <c:delete val="1"/>
        <c:axPos val="b"/>
        <c:numFmt formatCode="ge" sourceLinked="1"/>
        <c:majorTickMark val="none"/>
        <c:minorTickMark val="none"/>
        <c:tickLblPos val="none"/>
        <c:crossAx val="148609704"/>
        <c:crosses val="autoZero"/>
        <c:auto val="1"/>
        <c:lblOffset val="100"/>
        <c:baseTimeUnit val="years"/>
      </c:dateAx>
      <c:valAx>
        <c:axId val="148609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6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163.61000000000001</c:v>
                </c:pt>
                <c:pt idx="1">
                  <c:v>161.21</c:v>
                </c:pt>
                <c:pt idx="2">
                  <c:v>178.17</c:v>
                </c:pt>
                <c:pt idx="3">
                  <c:v>202.8</c:v>
                </c:pt>
                <c:pt idx="4">
                  <c:v>214.14</c:v>
                </c:pt>
              </c:numCache>
            </c:numRef>
          </c:val>
          <c:extLst>
            <c:ext xmlns:c16="http://schemas.microsoft.com/office/drawing/2014/chart" uri="{C3380CC4-5D6E-409C-BE32-E72D297353CC}">
              <c16:uniqueId val="{00000000-26E5-42A2-A07C-5DEA87616071}"/>
            </c:ext>
          </c:extLst>
        </c:ser>
        <c:dLbls>
          <c:showLegendKey val="0"/>
          <c:showVal val="0"/>
          <c:showCatName val="0"/>
          <c:showSerName val="0"/>
          <c:showPercent val="0"/>
          <c:showBubbleSize val="0"/>
        </c:dLbls>
        <c:gapWidth val="150"/>
        <c:axId val="148606960"/>
        <c:axId val="1489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26E5-42A2-A07C-5DEA87616071}"/>
            </c:ext>
          </c:extLst>
        </c:ser>
        <c:dLbls>
          <c:showLegendKey val="0"/>
          <c:showVal val="0"/>
          <c:showCatName val="0"/>
          <c:showSerName val="0"/>
          <c:showPercent val="0"/>
          <c:showBubbleSize val="0"/>
        </c:dLbls>
        <c:marker val="1"/>
        <c:smooth val="0"/>
        <c:axId val="148606960"/>
        <c:axId val="148923712"/>
      </c:lineChart>
      <c:dateAx>
        <c:axId val="148606960"/>
        <c:scaling>
          <c:orientation val="minMax"/>
        </c:scaling>
        <c:delete val="1"/>
        <c:axPos val="b"/>
        <c:numFmt formatCode="ge" sourceLinked="1"/>
        <c:majorTickMark val="none"/>
        <c:minorTickMark val="none"/>
        <c:tickLblPos val="none"/>
        <c:crossAx val="148923712"/>
        <c:crosses val="autoZero"/>
        <c:auto val="1"/>
        <c:lblOffset val="100"/>
        <c:baseTimeUnit val="years"/>
      </c:dateAx>
      <c:valAx>
        <c:axId val="148923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60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103.97</c:v>
                </c:pt>
                <c:pt idx="1">
                  <c:v>104.98</c:v>
                </c:pt>
                <c:pt idx="2">
                  <c:v>106.98</c:v>
                </c:pt>
                <c:pt idx="3">
                  <c:v>110.42</c:v>
                </c:pt>
                <c:pt idx="4">
                  <c:v>113.59</c:v>
                </c:pt>
              </c:numCache>
            </c:numRef>
          </c:val>
          <c:extLst>
            <c:ext xmlns:c16="http://schemas.microsoft.com/office/drawing/2014/chart" uri="{C3380CC4-5D6E-409C-BE32-E72D297353CC}">
              <c16:uniqueId val="{00000000-FB63-48E4-BF89-12690AB977BE}"/>
            </c:ext>
          </c:extLst>
        </c:ser>
        <c:dLbls>
          <c:showLegendKey val="0"/>
          <c:showVal val="0"/>
          <c:showCatName val="0"/>
          <c:showSerName val="0"/>
          <c:showPercent val="0"/>
          <c:showBubbleSize val="0"/>
        </c:dLbls>
        <c:gapWidth val="150"/>
        <c:axId val="148807440"/>
        <c:axId val="14880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FB63-48E4-BF89-12690AB977BE}"/>
            </c:ext>
          </c:extLst>
        </c:ser>
        <c:dLbls>
          <c:showLegendKey val="0"/>
          <c:showVal val="0"/>
          <c:showCatName val="0"/>
          <c:showSerName val="0"/>
          <c:showPercent val="0"/>
          <c:showBubbleSize val="0"/>
        </c:dLbls>
        <c:marker val="1"/>
        <c:smooth val="0"/>
        <c:axId val="148807440"/>
        <c:axId val="148807832"/>
      </c:lineChart>
      <c:dateAx>
        <c:axId val="148807440"/>
        <c:scaling>
          <c:orientation val="minMax"/>
        </c:scaling>
        <c:delete val="1"/>
        <c:axPos val="b"/>
        <c:numFmt formatCode="ge" sourceLinked="1"/>
        <c:majorTickMark val="none"/>
        <c:minorTickMark val="none"/>
        <c:tickLblPos val="none"/>
        <c:crossAx val="148807832"/>
        <c:crosses val="autoZero"/>
        <c:auto val="1"/>
        <c:lblOffset val="100"/>
        <c:baseTimeUnit val="years"/>
      </c:dateAx>
      <c:valAx>
        <c:axId val="14880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163.52000000000001</c:v>
                </c:pt>
                <c:pt idx="1">
                  <c:v>162.12</c:v>
                </c:pt>
                <c:pt idx="2">
                  <c:v>158.34</c:v>
                </c:pt>
                <c:pt idx="3">
                  <c:v>153.44999999999999</c:v>
                </c:pt>
                <c:pt idx="4">
                  <c:v>149.44999999999999</c:v>
                </c:pt>
              </c:numCache>
            </c:numRef>
          </c:val>
          <c:extLst>
            <c:ext xmlns:c16="http://schemas.microsoft.com/office/drawing/2014/chart" uri="{C3380CC4-5D6E-409C-BE32-E72D297353CC}">
              <c16:uniqueId val="{00000000-D115-4677-869C-A56FB74D0831}"/>
            </c:ext>
          </c:extLst>
        </c:ser>
        <c:dLbls>
          <c:showLegendKey val="0"/>
          <c:showVal val="0"/>
          <c:showCatName val="0"/>
          <c:showSerName val="0"/>
          <c:showPercent val="0"/>
          <c:showBubbleSize val="0"/>
        </c:dLbls>
        <c:gapWidth val="150"/>
        <c:axId val="148809008"/>
        <c:axId val="14880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D115-4677-869C-A56FB74D0831}"/>
            </c:ext>
          </c:extLst>
        </c:ser>
        <c:dLbls>
          <c:showLegendKey val="0"/>
          <c:showVal val="0"/>
          <c:showCatName val="0"/>
          <c:showSerName val="0"/>
          <c:showPercent val="0"/>
          <c:showBubbleSize val="0"/>
        </c:dLbls>
        <c:marker val="1"/>
        <c:smooth val="0"/>
        <c:axId val="148809008"/>
        <c:axId val="148809400"/>
      </c:lineChart>
      <c:dateAx>
        <c:axId val="148809008"/>
        <c:scaling>
          <c:orientation val="minMax"/>
        </c:scaling>
        <c:delete val="1"/>
        <c:axPos val="b"/>
        <c:numFmt formatCode="ge" sourceLinked="1"/>
        <c:majorTickMark val="none"/>
        <c:minorTickMark val="none"/>
        <c:tickLblPos val="none"/>
        <c:crossAx val="148809400"/>
        <c:crosses val="autoZero"/>
        <c:auto val="1"/>
        <c:lblOffset val="100"/>
        <c:baseTimeUnit val="years"/>
      </c:dateAx>
      <c:valAx>
        <c:axId val="14880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愛知県　津島市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63702</v>
      </c>
      <c r="AM8" s="61"/>
      <c r="AN8" s="61"/>
      <c r="AO8" s="61"/>
      <c r="AP8" s="61"/>
      <c r="AQ8" s="61"/>
      <c r="AR8" s="61"/>
      <c r="AS8" s="61"/>
      <c r="AT8" s="51">
        <f>データ!$S$6</f>
        <v>25.09</v>
      </c>
      <c r="AU8" s="52"/>
      <c r="AV8" s="52"/>
      <c r="AW8" s="52"/>
      <c r="AX8" s="52"/>
      <c r="AY8" s="52"/>
      <c r="AZ8" s="52"/>
      <c r="BA8" s="52"/>
      <c r="BB8" s="53">
        <f>データ!$T$6</f>
        <v>2538.94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61.45</v>
      </c>
      <c r="J10" s="52"/>
      <c r="K10" s="52"/>
      <c r="L10" s="52"/>
      <c r="M10" s="52"/>
      <c r="N10" s="52"/>
      <c r="O10" s="64"/>
      <c r="P10" s="53">
        <f>データ!$P$6</f>
        <v>100</v>
      </c>
      <c r="Q10" s="53"/>
      <c r="R10" s="53"/>
      <c r="S10" s="53"/>
      <c r="T10" s="53"/>
      <c r="U10" s="53"/>
      <c r="V10" s="53"/>
      <c r="W10" s="61">
        <f>データ!$Q$6</f>
        <v>2627</v>
      </c>
      <c r="X10" s="61"/>
      <c r="Y10" s="61"/>
      <c r="Z10" s="61"/>
      <c r="AA10" s="61"/>
      <c r="AB10" s="61"/>
      <c r="AC10" s="61"/>
      <c r="AD10" s="2"/>
      <c r="AE10" s="2"/>
      <c r="AF10" s="2"/>
      <c r="AG10" s="2"/>
      <c r="AH10" s="5"/>
      <c r="AI10" s="5"/>
      <c r="AJ10" s="5"/>
      <c r="AK10" s="5"/>
      <c r="AL10" s="61">
        <f>データ!$U$6</f>
        <v>63469</v>
      </c>
      <c r="AM10" s="61"/>
      <c r="AN10" s="61"/>
      <c r="AO10" s="61"/>
      <c r="AP10" s="61"/>
      <c r="AQ10" s="61"/>
      <c r="AR10" s="61"/>
      <c r="AS10" s="61"/>
      <c r="AT10" s="51">
        <f>データ!$V$6</f>
        <v>25.09</v>
      </c>
      <c r="AU10" s="52"/>
      <c r="AV10" s="52"/>
      <c r="AW10" s="52"/>
      <c r="AX10" s="52"/>
      <c r="AY10" s="52"/>
      <c r="AZ10" s="52"/>
      <c r="BA10" s="52"/>
      <c r="BB10" s="53">
        <f>データ!$W$6</f>
        <v>2529.65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232084</v>
      </c>
      <c r="D6" s="34">
        <f t="shared" si="3"/>
        <v>46</v>
      </c>
      <c r="E6" s="34">
        <f t="shared" si="3"/>
        <v>1</v>
      </c>
      <c r="F6" s="34">
        <f t="shared" si="3"/>
        <v>0</v>
      </c>
      <c r="G6" s="34">
        <f t="shared" si="3"/>
        <v>1</v>
      </c>
      <c r="H6" s="34" t="str">
        <f t="shared" si="3"/>
        <v>愛知県　津島市</v>
      </c>
      <c r="I6" s="34" t="str">
        <f t="shared" si="3"/>
        <v>法適用</v>
      </c>
      <c r="J6" s="34" t="str">
        <f t="shared" si="3"/>
        <v>水道事業</v>
      </c>
      <c r="K6" s="34" t="str">
        <f t="shared" si="3"/>
        <v>末端給水事業</v>
      </c>
      <c r="L6" s="34" t="str">
        <f t="shared" si="3"/>
        <v>A4</v>
      </c>
      <c r="M6" s="34">
        <f t="shared" si="3"/>
        <v>0</v>
      </c>
      <c r="N6" s="35" t="str">
        <f t="shared" si="3"/>
        <v>-</v>
      </c>
      <c r="O6" s="35">
        <f t="shared" si="3"/>
        <v>61.45</v>
      </c>
      <c r="P6" s="35">
        <f t="shared" si="3"/>
        <v>100</v>
      </c>
      <c r="Q6" s="35">
        <f t="shared" si="3"/>
        <v>2627</v>
      </c>
      <c r="R6" s="35">
        <f t="shared" si="3"/>
        <v>63702</v>
      </c>
      <c r="S6" s="35">
        <f t="shared" si="3"/>
        <v>25.09</v>
      </c>
      <c r="T6" s="35">
        <f t="shared" si="3"/>
        <v>2538.94</v>
      </c>
      <c r="U6" s="35">
        <f t="shared" si="3"/>
        <v>63469</v>
      </c>
      <c r="V6" s="35">
        <f t="shared" si="3"/>
        <v>25.09</v>
      </c>
      <c r="W6" s="35">
        <f t="shared" si="3"/>
        <v>2529.65</v>
      </c>
      <c r="X6" s="36">
        <f>IF(X7="",NA(),X7)</f>
        <v>105.79</v>
      </c>
      <c r="Y6" s="36">
        <f t="shared" ref="Y6:AG6" si="4">IF(Y7="",NA(),Y7)</f>
        <v>106.51</v>
      </c>
      <c r="Z6" s="36">
        <f t="shared" si="4"/>
        <v>107.94</v>
      </c>
      <c r="AA6" s="36">
        <f t="shared" si="4"/>
        <v>111.39</v>
      </c>
      <c r="AB6" s="36">
        <f t="shared" si="4"/>
        <v>114.45</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685.22</v>
      </c>
      <c r="AU6" s="36">
        <f t="shared" ref="AU6:BC6" si="6">IF(AU7="",NA(),AU7)</f>
        <v>605.84</v>
      </c>
      <c r="AV6" s="36">
        <f t="shared" si="6"/>
        <v>254.01</v>
      </c>
      <c r="AW6" s="36">
        <f t="shared" si="6"/>
        <v>227.36</v>
      </c>
      <c r="AX6" s="36">
        <f t="shared" si="6"/>
        <v>402.13</v>
      </c>
      <c r="AY6" s="36">
        <f t="shared" si="6"/>
        <v>701</v>
      </c>
      <c r="AZ6" s="36">
        <f t="shared" si="6"/>
        <v>739.59</v>
      </c>
      <c r="BA6" s="36">
        <f t="shared" si="6"/>
        <v>335.95</v>
      </c>
      <c r="BB6" s="36">
        <f t="shared" si="6"/>
        <v>346.59</v>
      </c>
      <c r="BC6" s="36">
        <f t="shared" si="6"/>
        <v>357.82</v>
      </c>
      <c r="BD6" s="35" t="str">
        <f>IF(BD7="","",IF(BD7="-","【-】","【"&amp;SUBSTITUTE(TEXT(BD7,"#,##0.00"),"-","△")&amp;"】"))</f>
        <v>【262.87】</v>
      </c>
      <c r="BE6" s="36">
        <f>IF(BE7="",NA(),BE7)</f>
        <v>163.61000000000001</v>
      </c>
      <c r="BF6" s="36">
        <f t="shared" ref="BF6:BN6" si="7">IF(BF7="",NA(),BF7)</f>
        <v>161.21</v>
      </c>
      <c r="BG6" s="36">
        <f t="shared" si="7"/>
        <v>178.17</v>
      </c>
      <c r="BH6" s="36">
        <f t="shared" si="7"/>
        <v>202.8</v>
      </c>
      <c r="BI6" s="36">
        <f t="shared" si="7"/>
        <v>214.14</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103.97</v>
      </c>
      <c r="BQ6" s="36">
        <f t="shared" ref="BQ6:BY6" si="8">IF(BQ7="",NA(),BQ7)</f>
        <v>104.98</v>
      </c>
      <c r="BR6" s="36">
        <f t="shared" si="8"/>
        <v>106.98</v>
      </c>
      <c r="BS6" s="36">
        <f t="shared" si="8"/>
        <v>110.42</v>
      </c>
      <c r="BT6" s="36">
        <f t="shared" si="8"/>
        <v>113.59</v>
      </c>
      <c r="BU6" s="36">
        <f t="shared" si="8"/>
        <v>100.27</v>
      </c>
      <c r="BV6" s="36">
        <f t="shared" si="8"/>
        <v>99.46</v>
      </c>
      <c r="BW6" s="36">
        <f t="shared" si="8"/>
        <v>105.21</v>
      </c>
      <c r="BX6" s="36">
        <f t="shared" si="8"/>
        <v>105.71</v>
      </c>
      <c r="BY6" s="36">
        <f t="shared" si="8"/>
        <v>106.01</v>
      </c>
      <c r="BZ6" s="35" t="str">
        <f>IF(BZ7="","",IF(BZ7="-","【-】","【"&amp;SUBSTITUTE(TEXT(BZ7,"#,##0.00"),"-","△")&amp;"】"))</f>
        <v>【105.59】</v>
      </c>
      <c r="CA6" s="36">
        <f>IF(CA7="",NA(),CA7)</f>
        <v>163.52000000000001</v>
      </c>
      <c r="CB6" s="36">
        <f t="shared" ref="CB6:CJ6" si="9">IF(CB7="",NA(),CB7)</f>
        <v>162.12</v>
      </c>
      <c r="CC6" s="36">
        <f t="shared" si="9"/>
        <v>158.34</v>
      </c>
      <c r="CD6" s="36">
        <f t="shared" si="9"/>
        <v>153.44999999999999</v>
      </c>
      <c r="CE6" s="36">
        <f t="shared" si="9"/>
        <v>149.44999999999999</v>
      </c>
      <c r="CF6" s="36">
        <f t="shared" si="9"/>
        <v>169.62</v>
      </c>
      <c r="CG6" s="36">
        <f t="shared" si="9"/>
        <v>171.78</v>
      </c>
      <c r="CH6" s="36">
        <f t="shared" si="9"/>
        <v>162.59</v>
      </c>
      <c r="CI6" s="36">
        <f t="shared" si="9"/>
        <v>162.15</v>
      </c>
      <c r="CJ6" s="36">
        <f t="shared" si="9"/>
        <v>162.24</v>
      </c>
      <c r="CK6" s="35" t="str">
        <f>IF(CK7="","",IF(CK7="-","【-】","【"&amp;SUBSTITUTE(TEXT(CK7,"#,##0.00"),"-","△")&amp;"】"))</f>
        <v>【163.27】</v>
      </c>
      <c r="CL6" s="36">
        <f>IF(CL7="",NA(),CL7)</f>
        <v>71.14</v>
      </c>
      <c r="CM6" s="36">
        <f t="shared" ref="CM6:CU6" si="10">IF(CM7="",NA(),CM7)</f>
        <v>69.849999999999994</v>
      </c>
      <c r="CN6" s="36">
        <f t="shared" si="10"/>
        <v>67.58</v>
      </c>
      <c r="CO6" s="36">
        <f t="shared" si="10"/>
        <v>66.72</v>
      </c>
      <c r="CP6" s="36">
        <f t="shared" si="10"/>
        <v>66.930000000000007</v>
      </c>
      <c r="CQ6" s="36">
        <f t="shared" si="10"/>
        <v>59.88</v>
      </c>
      <c r="CR6" s="36">
        <f t="shared" si="10"/>
        <v>59.68</v>
      </c>
      <c r="CS6" s="36">
        <f t="shared" si="10"/>
        <v>59.17</v>
      </c>
      <c r="CT6" s="36">
        <f t="shared" si="10"/>
        <v>59.34</v>
      </c>
      <c r="CU6" s="36">
        <f t="shared" si="10"/>
        <v>59.11</v>
      </c>
      <c r="CV6" s="35" t="str">
        <f>IF(CV7="","",IF(CV7="-","【-】","【"&amp;SUBSTITUTE(TEXT(CV7,"#,##0.00"),"-","△")&amp;"】"))</f>
        <v>【59.94】</v>
      </c>
      <c r="CW6" s="36">
        <f>IF(CW7="",NA(),CW7)</f>
        <v>85.92</v>
      </c>
      <c r="CX6" s="36">
        <f t="shared" ref="CX6:DF6" si="11">IF(CX7="",NA(),CX7)</f>
        <v>86.05</v>
      </c>
      <c r="CY6" s="36">
        <f t="shared" si="11"/>
        <v>86.08</v>
      </c>
      <c r="CZ6" s="36">
        <f t="shared" si="11"/>
        <v>86.05</v>
      </c>
      <c r="DA6" s="36">
        <f t="shared" si="11"/>
        <v>86.56</v>
      </c>
      <c r="DB6" s="36">
        <f t="shared" si="11"/>
        <v>87.65</v>
      </c>
      <c r="DC6" s="36">
        <f t="shared" si="11"/>
        <v>87.63</v>
      </c>
      <c r="DD6" s="36">
        <f t="shared" si="11"/>
        <v>87.6</v>
      </c>
      <c r="DE6" s="36">
        <f t="shared" si="11"/>
        <v>87.74</v>
      </c>
      <c r="DF6" s="36">
        <f t="shared" si="11"/>
        <v>87.91</v>
      </c>
      <c r="DG6" s="35" t="str">
        <f>IF(DG7="","",IF(DG7="-","【-】","【"&amp;SUBSTITUTE(TEXT(DG7,"#,##0.00"),"-","△")&amp;"】"))</f>
        <v>【90.22】</v>
      </c>
      <c r="DH6" s="36">
        <f>IF(DH7="",NA(),DH7)</f>
        <v>41.06</v>
      </c>
      <c r="DI6" s="36">
        <f t="shared" ref="DI6:DQ6" si="12">IF(DI7="",NA(),DI7)</f>
        <v>42.02</v>
      </c>
      <c r="DJ6" s="36">
        <f t="shared" si="12"/>
        <v>52.25</v>
      </c>
      <c r="DK6" s="36">
        <f t="shared" si="12"/>
        <v>51.63</v>
      </c>
      <c r="DL6" s="36">
        <f t="shared" si="12"/>
        <v>52.1</v>
      </c>
      <c r="DM6" s="36">
        <f t="shared" si="12"/>
        <v>38.69</v>
      </c>
      <c r="DN6" s="36">
        <f t="shared" si="12"/>
        <v>39.65</v>
      </c>
      <c r="DO6" s="36">
        <f t="shared" si="12"/>
        <v>45.25</v>
      </c>
      <c r="DP6" s="36">
        <f t="shared" si="12"/>
        <v>46.27</v>
      </c>
      <c r="DQ6" s="36">
        <f t="shared" si="12"/>
        <v>46.88</v>
      </c>
      <c r="DR6" s="35" t="str">
        <f>IF(DR7="","",IF(DR7="-","【-】","【"&amp;SUBSTITUTE(TEXT(DR7,"#,##0.00"),"-","△")&amp;"】"))</f>
        <v>【47.91】</v>
      </c>
      <c r="DS6" s="36">
        <f>IF(DS7="",NA(),DS7)</f>
        <v>20.8</v>
      </c>
      <c r="DT6" s="36">
        <f t="shared" ref="DT6:EB6" si="13">IF(DT7="",NA(),DT7)</f>
        <v>24.26</v>
      </c>
      <c r="DU6" s="36">
        <f t="shared" si="13"/>
        <v>27.35</v>
      </c>
      <c r="DV6" s="36">
        <f t="shared" si="13"/>
        <v>29.49</v>
      </c>
      <c r="DW6" s="36">
        <f t="shared" si="13"/>
        <v>33.1</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0.28999999999999998</v>
      </c>
      <c r="EE6" s="36">
        <f t="shared" ref="EE6:EM6" si="14">IF(EE7="",NA(),EE7)</f>
        <v>0.37</v>
      </c>
      <c r="EF6" s="36">
        <f t="shared" si="14"/>
        <v>0.86</v>
      </c>
      <c r="EG6" s="36">
        <f t="shared" si="14"/>
        <v>0.69</v>
      </c>
      <c r="EH6" s="36">
        <f t="shared" si="14"/>
        <v>0.81</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232084</v>
      </c>
      <c r="D7" s="38">
        <v>46</v>
      </c>
      <c r="E7" s="38">
        <v>1</v>
      </c>
      <c r="F7" s="38">
        <v>0</v>
      </c>
      <c r="G7" s="38">
        <v>1</v>
      </c>
      <c r="H7" s="38" t="s">
        <v>105</v>
      </c>
      <c r="I7" s="38" t="s">
        <v>106</v>
      </c>
      <c r="J7" s="38" t="s">
        <v>107</v>
      </c>
      <c r="K7" s="38" t="s">
        <v>108</v>
      </c>
      <c r="L7" s="38" t="s">
        <v>109</v>
      </c>
      <c r="M7" s="38"/>
      <c r="N7" s="39" t="s">
        <v>110</v>
      </c>
      <c r="O7" s="39">
        <v>61.45</v>
      </c>
      <c r="P7" s="39">
        <v>100</v>
      </c>
      <c r="Q7" s="39">
        <v>2627</v>
      </c>
      <c r="R7" s="39">
        <v>63702</v>
      </c>
      <c r="S7" s="39">
        <v>25.09</v>
      </c>
      <c r="T7" s="39">
        <v>2538.94</v>
      </c>
      <c r="U7" s="39">
        <v>63469</v>
      </c>
      <c r="V7" s="39">
        <v>25.09</v>
      </c>
      <c r="W7" s="39">
        <v>2529.65</v>
      </c>
      <c r="X7" s="39">
        <v>105.79</v>
      </c>
      <c r="Y7" s="39">
        <v>106.51</v>
      </c>
      <c r="Z7" s="39">
        <v>107.94</v>
      </c>
      <c r="AA7" s="39">
        <v>111.39</v>
      </c>
      <c r="AB7" s="39">
        <v>114.45</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685.22</v>
      </c>
      <c r="AU7" s="39">
        <v>605.84</v>
      </c>
      <c r="AV7" s="39">
        <v>254.01</v>
      </c>
      <c r="AW7" s="39">
        <v>227.36</v>
      </c>
      <c r="AX7" s="39">
        <v>402.13</v>
      </c>
      <c r="AY7" s="39">
        <v>701</v>
      </c>
      <c r="AZ7" s="39">
        <v>739.59</v>
      </c>
      <c r="BA7" s="39">
        <v>335.95</v>
      </c>
      <c r="BB7" s="39">
        <v>346.59</v>
      </c>
      <c r="BC7" s="39">
        <v>357.82</v>
      </c>
      <c r="BD7" s="39">
        <v>262.87</v>
      </c>
      <c r="BE7" s="39">
        <v>163.61000000000001</v>
      </c>
      <c r="BF7" s="39">
        <v>161.21</v>
      </c>
      <c r="BG7" s="39">
        <v>178.17</v>
      </c>
      <c r="BH7" s="39">
        <v>202.8</v>
      </c>
      <c r="BI7" s="39">
        <v>214.14</v>
      </c>
      <c r="BJ7" s="39">
        <v>330.99</v>
      </c>
      <c r="BK7" s="39">
        <v>324.08999999999997</v>
      </c>
      <c r="BL7" s="39">
        <v>319.82</v>
      </c>
      <c r="BM7" s="39">
        <v>312.02999999999997</v>
      </c>
      <c r="BN7" s="39">
        <v>307.45999999999998</v>
      </c>
      <c r="BO7" s="39">
        <v>270.87</v>
      </c>
      <c r="BP7" s="39">
        <v>103.97</v>
      </c>
      <c r="BQ7" s="39">
        <v>104.98</v>
      </c>
      <c r="BR7" s="39">
        <v>106.98</v>
      </c>
      <c r="BS7" s="39">
        <v>110.42</v>
      </c>
      <c r="BT7" s="39">
        <v>113.59</v>
      </c>
      <c r="BU7" s="39">
        <v>100.27</v>
      </c>
      <c r="BV7" s="39">
        <v>99.46</v>
      </c>
      <c r="BW7" s="39">
        <v>105.21</v>
      </c>
      <c r="BX7" s="39">
        <v>105.71</v>
      </c>
      <c r="BY7" s="39">
        <v>106.01</v>
      </c>
      <c r="BZ7" s="39">
        <v>105.59</v>
      </c>
      <c r="CA7" s="39">
        <v>163.52000000000001</v>
      </c>
      <c r="CB7" s="39">
        <v>162.12</v>
      </c>
      <c r="CC7" s="39">
        <v>158.34</v>
      </c>
      <c r="CD7" s="39">
        <v>153.44999999999999</v>
      </c>
      <c r="CE7" s="39">
        <v>149.44999999999999</v>
      </c>
      <c r="CF7" s="39">
        <v>169.62</v>
      </c>
      <c r="CG7" s="39">
        <v>171.78</v>
      </c>
      <c r="CH7" s="39">
        <v>162.59</v>
      </c>
      <c r="CI7" s="39">
        <v>162.15</v>
      </c>
      <c r="CJ7" s="39">
        <v>162.24</v>
      </c>
      <c r="CK7" s="39">
        <v>163.27000000000001</v>
      </c>
      <c r="CL7" s="39">
        <v>71.14</v>
      </c>
      <c r="CM7" s="39">
        <v>69.849999999999994</v>
      </c>
      <c r="CN7" s="39">
        <v>67.58</v>
      </c>
      <c r="CO7" s="39">
        <v>66.72</v>
      </c>
      <c r="CP7" s="39">
        <v>66.930000000000007</v>
      </c>
      <c r="CQ7" s="39">
        <v>59.88</v>
      </c>
      <c r="CR7" s="39">
        <v>59.68</v>
      </c>
      <c r="CS7" s="39">
        <v>59.17</v>
      </c>
      <c r="CT7" s="39">
        <v>59.34</v>
      </c>
      <c r="CU7" s="39">
        <v>59.11</v>
      </c>
      <c r="CV7" s="39">
        <v>59.94</v>
      </c>
      <c r="CW7" s="39">
        <v>85.92</v>
      </c>
      <c r="CX7" s="39">
        <v>86.05</v>
      </c>
      <c r="CY7" s="39">
        <v>86.08</v>
      </c>
      <c r="CZ7" s="39">
        <v>86.05</v>
      </c>
      <c r="DA7" s="39">
        <v>86.56</v>
      </c>
      <c r="DB7" s="39">
        <v>87.65</v>
      </c>
      <c r="DC7" s="39">
        <v>87.63</v>
      </c>
      <c r="DD7" s="39">
        <v>87.6</v>
      </c>
      <c r="DE7" s="39">
        <v>87.74</v>
      </c>
      <c r="DF7" s="39">
        <v>87.91</v>
      </c>
      <c r="DG7" s="39">
        <v>90.22</v>
      </c>
      <c r="DH7" s="39">
        <v>41.06</v>
      </c>
      <c r="DI7" s="39">
        <v>42.02</v>
      </c>
      <c r="DJ7" s="39">
        <v>52.25</v>
      </c>
      <c r="DK7" s="39">
        <v>51.63</v>
      </c>
      <c r="DL7" s="39">
        <v>52.1</v>
      </c>
      <c r="DM7" s="39">
        <v>38.69</v>
      </c>
      <c r="DN7" s="39">
        <v>39.65</v>
      </c>
      <c r="DO7" s="39">
        <v>45.25</v>
      </c>
      <c r="DP7" s="39">
        <v>46.27</v>
      </c>
      <c r="DQ7" s="39">
        <v>46.88</v>
      </c>
      <c r="DR7" s="39">
        <v>47.91</v>
      </c>
      <c r="DS7" s="39">
        <v>20.8</v>
      </c>
      <c r="DT7" s="39">
        <v>24.26</v>
      </c>
      <c r="DU7" s="39">
        <v>27.35</v>
      </c>
      <c r="DV7" s="39">
        <v>29.49</v>
      </c>
      <c r="DW7" s="39">
        <v>33.1</v>
      </c>
      <c r="DX7" s="39">
        <v>8.4</v>
      </c>
      <c r="DY7" s="39">
        <v>9.7100000000000009</v>
      </c>
      <c r="DZ7" s="39">
        <v>10.71</v>
      </c>
      <c r="EA7" s="39">
        <v>10.93</v>
      </c>
      <c r="EB7" s="39">
        <v>13.39</v>
      </c>
      <c r="EC7" s="39">
        <v>15</v>
      </c>
      <c r="ED7" s="39">
        <v>0.28999999999999998</v>
      </c>
      <c r="EE7" s="39">
        <v>0.37</v>
      </c>
      <c r="EF7" s="39">
        <v>0.86</v>
      </c>
      <c r="EG7" s="39">
        <v>0.69</v>
      </c>
      <c r="EH7" s="39">
        <v>0.81</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2018-02-13T01:28:45Z</cp:lastPrinted>
  <dcterms:created xsi:type="dcterms:W3CDTF">2017-12-25T01:30:04Z</dcterms:created>
  <dcterms:modified xsi:type="dcterms:W3CDTF">2018-02-27T09:19:30Z</dcterms:modified>
  <cp:category/>
</cp:coreProperties>
</file>