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AT10" i="4"/>
  <c r="AL10" i="4"/>
  <c r="AD10" i="4"/>
  <c r="B10" i="4"/>
  <c r="I8" i="4"/>
  <c r="B8" i="4"/>
  <c r="D10" i="5" l="1"/>
  <c r="C10" i="5"/>
  <c r="E10" i="5"/>
  <c r="B10" i="5"/>
</calcChain>
</file>

<file path=xl/sharedStrings.xml><?xml version="1.0" encoding="utf-8"?>
<sst xmlns="http://schemas.openxmlformats.org/spreadsheetml/2006/main" count="250" uniqueCount="124">
  <si>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</si>
  <si>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</si>
  <si>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</si>
  <si>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</si>
  <si>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</si>
  <si>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</si>
  <si>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</si>
  <si>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</si>
  <si>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</si>
  <si>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</si>
  <si>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</si>
  <si>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</si>
  <si>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</si>
  <si>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</si>
  <si>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</si>
  <si>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</si>
  <si>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</si>
  <si>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</si>
  <si>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</si>
  <si>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</si>
  <si>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</si>
  <si>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</si>
  <si>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</si>
  <si>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</si>
  <si>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</si>
  <si>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</si>
  <si>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</si>
  <si>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</si>
  <si>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</si>
  <si>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</si>
  <si>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</si>
  <si>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</si>
  <si>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</si>
  <si>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</si>
  <si>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</si>
  <si>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</si>
  <si>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</si>
  <si>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</si>
  <si>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</si>
  <si>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</si>
  <si>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</si>
  <si>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</si>
  <si>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</si>
  <si>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</si>
  <si>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</si>
  <si>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</si>
  <si>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</si>
  <si>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</si>
  <si>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</si>
  <si>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</si>
  <si>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</si>
  <si>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</si>
  <si>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</si>
  <si>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</si>
  <si>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</si>
  <si>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</si>
  <si>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</si>
  <si>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</si>
  <si>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</si>
  <si>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</si>
  <si>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</si>
  <si>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</si>
  <si>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</si>
  <si>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</si>
  <si>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</si>
  <si>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</si>
  <si>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</si>
  <si>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</si>
  <si>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</si>
  <si>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</si>
  <si>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</si>
  <si>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</si>
  <si>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</si>
  <si>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</si>
  <si>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</si>
  <si>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</si>
  <si>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</si>
  <si>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</si>
  <si>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</si>
  <si>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</si>
  <si>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</si>
  <si>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</si>
  <si>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</si>
  <si>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</si>
  <si>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</si>
  <si>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</si>
  <si>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</si>
  <si>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</si>
  <si>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</si>
  <si>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</si>
  <si>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</si>
  <si>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</si>
  <si>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</si>
  <si>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</si>
  <si>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</si>
  <si>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</si>
  <si>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</si>
  <si>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</si>
  <si>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</si>
  <si>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</si>
  <si>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</si>
  <si>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</si>
  <si>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</si>
  <si>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</si>
  <si>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</si>
  <si>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</si>
  <si>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</si>
  <si>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</si>
  <si>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刈谷市</t>
  </si>
  <si>
    <t>法非適用</t>
  </si>
  <si>
    <t>下水道事業</t>
  </si>
  <si>
    <t>公共下水道</t>
  </si>
  <si>
    <t>Ac2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</si>
  <si>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</si>
  <si>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</si>
  <si>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</si>
  <si>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</si>
  <si>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</si>
  <si>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</si>
  <si>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</si>
  <si>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</si>
  <si>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③管渠改善率について
　前年度と比較して改善し、平均値を上回る水準となりました。
　当市は昭和27年度から下水道事業に着手し、今後は老朽化した管渠等の更新需要が拡大していくことが見込まれていることから、将来にわたり適切な維持管理・更新等を図るべく、ストックマネジメント計画の策定に取り組んでいく予定です。</t>
    <rPh sb="1" eb="3">
      <t>カンキョ</t>
    </rPh>
    <rPh sb="3" eb="5">
      <t>カイゼン</t>
    </rPh>
    <rPh sb="5" eb="6">
      <t>リツ</t>
    </rPh>
    <rPh sb="12" eb="15">
      <t>ゼンネンド</t>
    </rPh>
    <rPh sb="16" eb="18">
      <t>ヒカク</t>
    </rPh>
    <rPh sb="20" eb="22">
      <t>カイゼン</t>
    </rPh>
    <rPh sb="24" eb="27">
      <t>ヘイキンチ</t>
    </rPh>
    <rPh sb="28" eb="30">
      <t>ウワマワ</t>
    </rPh>
    <rPh sb="31" eb="33">
      <t>スイジュン</t>
    </rPh>
    <rPh sb="42" eb="44">
      <t>トウシ</t>
    </rPh>
    <rPh sb="45" eb="47">
      <t>ショウワ</t>
    </rPh>
    <rPh sb="49" eb="51">
      <t>ネンド</t>
    </rPh>
    <rPh sb="53" eb="56">
      <t>ゲスイドウ</t>
    </rPh>
    <rPh sb="56" eb="58">
      <t>ジギョウ</t>
    </rPh>
    <rPh sb="59" eb="61">
      <t>チャクシュ</t>
    </rPh>
    <rPh sb="63" eb="65">
      <t>コンゴ</t>
    </rPh>
    <rPh sb="66" eb="69">
      <t>ロウキュウカ</t>
    </rPh>
    <rPh sb="71" eb="74">
      <t>カンキョトウ</t>
    </rPh>
    <rPh sb="75" eb="77">
      <t>コウシン</t>
    </rPh>
    <rPh sb="77" eb="79">
      <t>ジュヨウ</t>
    </rPh>
    <rPh sb="80" eb="82">
      <t>カクダイ</t>
    </rPh>
    <rPh sb="89" eb="91">
      <t>ミコ</t>
    </rPh>
    <rPh sb="107" eb="109">
      <t>テキセツ</t>
    </rPh>
    <rPh sb="110" eb="112">
      <t>イジ</t>
    </rPh>
    <rPh sb="112" eb="114">
      <t>カンリ</t>
    </rPh>
    <rPh sb="115" eb="117">
      <t>コウシン</t>
    </rPh>
    <rPh sb="117" eb="118">
      <t>トウ</t>
    </rPh>
    <rPh sb="134" eb="136">
      <t>ケイカク</t>
    </rPh>
    <rPh sb="137" eb="139">
      <t>サクテイ</t>
    </rPh>
    <rPh sb="140" eb="141">
      <t>ト</t>
    </rPh>
    <rPh sb="142" eb="143">
      <t>ク</t>
    </rPh>
    <rPh sb="147" eb="149">
      <t>ヨテイ</t>
    </rPh>
    <phoneticPr fontId="4"/>
  </si>
  <si>
    <t>　平成28年度について、企業会計移行に伴う打ち切り決算の結果、各種指標が前年度と比較して大きく変動していますが、依然として、収益的収支比率や経費回収率が低く、不足分を一般会計からの繰入金に依存した大変厳しい経営状況となっています。
　今後、将来的に安定した下水道サービスを提供していくために、長期的な収支・投資計画となる経営戦略の策定（平成31年度策定予定）を図るとともに、下水道使用料の改定に向けた取り組みを推進していくことが必要だと考えています。
　また、老朽化対策については、効率的・効果的な施設の管理を図るべく、ストックマネジメント計画を策定し、各種施設について適正な維持管理・更新等を図っていく予定です。</t>
    <rPh sb="1" eb="3">
      <t>ヘイセイ</t>
    </rPh>
    <rPh sb="5" eb="7">
      <t>ネンド</t>
    </rPh>
    <rPh sb="12" eb="14">
      <t>キギョウ</t>
    </rPh>
    <rPh sb="14" eb="16">
      <t>カイケイ</t>
    </rPh>
    <rPh sb="16" eb="18">
      <t>イコウ</t>
    </rPh>
    <rPh sb="19" eb="20">
      <t>トモナ</t>
    </rPh>
    <rPh sb="21" eb="22">
      <t>ウ</t>
    </rPh>
    <rPh sb="23" eb="24">
      <t>キ</t>
    </rPh>
    <rPh sb="25" eb="27">
      <t>ケッサン</t>
    </rPh>
    <rPh sb="28" eb="30">
      <t>ケッカ</t>
    </rPh>
    <rPh sb="31" eb="33">
      <t>カクシュ</t>
    </rPh>
    <rPh sb="33" eb="35">
      <t>シヒョウ</t>
    </rPh>
    <rPh sb="36" eb="39">
      <t>ゼンネンド</t>
    </rPh>
    <rPh sb="40" eb="42">
      <t>ヒカク</t>
    </rPh>
    <rPh sb="44" eb="45">
      <t>オオ</t>
    </rPh>
    <rPh sb="47" eb="49">
      <t>ヘンドウ</t>
    </rPh>
    <rPh sb="56" eb="58">
      <t>イゼン</t>
    </rPh>
    <rPh sb="76" eb="77">
      <t>ヒク</t>
    </rPh>
    <rPh sb="79" eb="82">
      <t>フソクブン</t>
    </rPh>
    <rPh sb="83" eb="85">
      <t>イッパン</t>
    </rPh>
    <rPh sb="85" eb="87">
      <t>カイケイ</t>
    </rPh>
    <rPh sb="90" eb="92">
      <t>クリイレ</t>
    </rPh>
    <rPh sb="92" eb="93">
      <t>キン</t>
    </rPh>
    <rPh sb="94" eb="96">
      <t>イゾン</t>
    </rPh>
    <rPh sb="117" eb="119">
      <t>コンゴ</t>
    </rPh>
    <rPh sb="120" eb="123">
      <t>ショウライテキ</t>
    </rPh>
    <rPh sb="124" eb="126">
      <t>アンテイ</t>
    </rPh>
    <rPh sb="128" eb="131">
      <t>ゲスイドウ</t>
    </rPh>
    <rPh sb="136" eb="138">
      <t>テイキョウ</t>
    </rPh>
    <rPh sb="146" eb="149">
      <t>チョウキテキ</t>
    </rPh>
    <rPh sb="150" eb="152">
      <t>シュウシ</t>
    </rPh>
    <rPh sb="153" eb="155">
      <t>トウシ</t>
    </rPh>
    <rPh sb="155" eb="157">
      <t>ケイカク</t>
    </rPh>
    <rPh sb="165" eb="167">
      <t>サクテイ</t>
    </rPh>
    <rPh sb="168" eb="170">
      <t>ヘイセイ</t>
    </rPh>
    <rPh sb="172" eb="174">
      <t>ネンド</t>
    </rPh>
    <rPh sb="174" eb="176">
      <t>サクテイ</t>
    </rPh>
    <rPh sb="176" eb="178">
      <t>ヨテイ</t>
    </rPh>
    <rPh sb="180" eb="181">
      <t>ハカ</t>
    </rPh>
    <rPh sb="187" eb="190">
      <t>ゲスイドウ</t>
    </rPh>
    <rPh sb="197" eb="198">
      <t>ム</t>
    </rPh>
    <rPh sb="200" eb="201">
      <t>ト</t>
    </rPh>
    <rPh sb="202" eb="203">
      <t>ク</t>
    </rPh>
    <rPh sb="205" eb="207">
      <t>スイシン</t>
    </rPh>
    <rPh sb="214" eb="216">
      <t>ヒツヨウ</t>
    </rPh>
    <rPh sb="218" eb="219">
      <t>カンガ</t>
    </rPh>
    <rPh sb="241" eb="244">
      <t>コウリツテキ</t>
    </rPh>
    <rPh sb="245" eb="248">
      <t>コウカテキ</t>
    </rPh>
    <rPh sb="249" eb="251">
      <t>シセツ</t>
    </rPh>
    <rPh sb="252" eb="254">
      <t>カンリ</t>
    </rPh>
    <rPh sb="255" eb="256">
      <t>ハカ</t>
    </rPh>
    <rPh sb="270" eb="272">
      <t>ケイカク</t>
    </rPh>
    <rPh sb="273" eb="275">
      <t>サクテイ</t>
    </rPh>
    <rPh sb="277" eb="279">
      <t>カクシュ</t>
    </rPh>
    <rPh sb="279" eb="281">
      <t>シセツ</t>
    </rPh>
    <rPh sb="285" eb="287">
      <t>テキセイ</t>
    </rPh>
    <rPh sb="288" eb="290">
      <t>イジ</t>
    </rPh>
    <rPh sb="290" eb="292">
      <t>カンリ</t>
    </rPh>
    <rPh sb="293" eb="295">
      <t>コウシン</t>
    </rPh>
    <rPh sb="295" eb="296">
      <t>トウ</t>
    </rPh>
    <rPh sb="297" eb="298">
      <t>ハカ</t>
    </rPh>
    <rPh sb="302" eb="304">
      <t>ヨテイ</t>
    </rPh>
    <phoneticPr fontId="4"/>
  </si>
  <si>
    <t>①収益的収支比率について
　前年度と比較して悪化していますが、これは、一般会計からの繰入金の減少、企業債償還金の増加に加え、平成29年度からの企業会計移行に伴う打ち切り決算の結果、平成28年度の決算に収入及び支出の一部が反映されなかったことが影響しています。
④企業債残高対事業規模比率について
　打ち切り決算の影響により前年度と比較して悪化し、平均値を上回る状況にあります。
　今後は、償還額が新規借入額を上回って推移すると見込まれ、徐々に改善していくと考えています。
⑤経費回収率と⑥汚水処理原価について
　汚水処理原価は前年度と同水準ですが、経費回収率については、打ち切り決算の影響により悪化しています。
　今後も維持管理に要する経費の見直しを図るとともに、下水道使用料の改定に向けた取り組みが必要だと考えています。
⑧水洗化率について
　前年度と比較して若干改善しているものの、依然として平均値を下回って推移しているため、未接続世帯に対するPR活動など、水洗化率向上に向けた対策に取り組んでいく必要があると考えています。</t>
    <rPh sb="1" eb="4">
      <t>シュウエキテキ</t>
    </rPh>
    <rPh sb="4" eb="6">
      <t>シュウシ</t>
    </rPh>
    <rPh sb="6" eb="8">
      <t>ヒリツ</t>
    </rPh>
    <rPh sb="14" eb="17">
      <t>ゼンネンド</t>
    </rPh>
    <rPh sb="18" eb="20">
      <t>ヒカク</t>
    </rPh>
    <rPh sb="22" eb="24">
      <t>アッカ</t>
    </rPh>
    <rPh sb="35" eb="37">
      <t>イッパン</t>
    </rPh>
    <rPh sb="37" eb="39">
      <t>カイケイ</t>
    </rPh>
    <rPh sb="42" eb="44">
      <t>クリイレ</t>
    </rPh>
    <rPh sb="44" eb="45">
      <t>キン</t>
    </rPh>
    <rPh sb="46" eb="48">
      <t>ゲンショウ</t>
    </rPh>
    <rPh sb="49" eb="51">
      <t>キギョウ</t>
    </rPh>
    <rPh sb="62" eb="64">
      <t>ヘイセイ</t>
    </rPh>
    <rPh sb="66" eb="68">
      <t>ネンド</t>
    </rPh>
    <rPh sb="71" eb="73">
      <t>キギョウ</t>
    </rPh>
    <rPh sb="73" eb="75">
      <t>カイケイ</t>
    </rPh>
    <rPh sb="75" eb="77">
      <t>イコウ</t>
    </rPh>
    <rPh sb="78" eb="79">
      <t>トモナ</t>
    </rPh>
    <rPh sb="80" eb="81">
      <t>ウ</t>
    </rPh>
    <rPh sb="82" eb="83">
      <t>キ</t>
    </rPh>
    <rPh sb="84" eb="86">
      <t>ケッサン</t>
    </rPh>
    <rPh sb="87" eb="89">
      <t>ケッカ</t>
    </rPh>
    <rPh sb="90" eb="92">
      <t>ヘイセイ</t>
    </rPh>
    <rPh sb="94" eb="96">
      <t>ネンド</t>
    </rPh>
    <rPh sb="97" eb="99">
      <t>ケッサン</t>
    </rPh>
    <rPh sb="100" eb="102">
      <t>シュウニュウ</t>
    </rPh>
    <rPh sb="102" eb="103">
      <t>オヨ</t>
    </rPh>
    <rPh sb="104" eb="106">
      <t>シシュツ</t>
    </rPh>
    <rPh sb="107" eb="109">
      <t>イチブ</t>
    </rPh>
    <rPh sb="110" eb="112">
      <t>ハンエイ</t>
    </rPh>
    <rPh sb="121" eb="123">
      <t>エイキョウ</t>
    </rPh>
    <rPh sb="132" eb="134">
      <t>キギョウ</t>
    </rPh>
    <rPh sb="150" eb="151">
      <t>ウ</t>
    </rPh>
    <rPh sb="152" eb="153">
      <t>キ</t>
    </rPh>
    <rPh sb="154" eb="156">
      <t>ケッサン</t>
    </rPh>
    <rPh sb="157" eb="159">
      <t>エイキョウ</t>
    </rPh>
    <rPh sb="174" eb="177">
      <t>ヘイキンチ</t>
    </rPh>
    <rPh sb="178" eb="180">
      <t>ウワマワ</t>
    </rPh>
    <rPh sb="181" eb="183">
      <t>ジョウキョウ</t>
    </rPh>
    <rPh sb="191" eb="193">
      <t>コンゴ</t>
    </rPh>
    <rPh sb="195" eb="197">
      <t>ショウカン</t>
    </rPh>
    <rPh sb="197" eb="198">
      <t>ガク</t>
    </rPh>
    <rPh sb="199" eb="201">
      <t>シンキ</t>
    </rPh>
    <rPh sb="201" eb="203">
      <t>カリイレ</t>
    </rPh>
    <rPh sb="203" eb="204">
      <t>ガク</t>
    </rPh>
    <rPh sb="205" eb="207">
      <t>ウワマワ</t>
    </rPh>
    <rPh sb="209" eb="211">
      <t>スイイ</t>
    </rPh>
    <rPh sb="214" eb="216">
      <t>ミコ</t>
    </rPh>
    <rPh sb="219" eb="221">
      <t>ジョジョ</t>
    </rPh>
    <rPh sb="222" eb="224">
      <t>カイゼン</t>
    </rPh>
    <rPh sb="229" eb="230">
      <t>カンガ</t>
    </rPh>
    <rPh sb="239" eb="241">
      <t>ケイヒ</t>
    </rPh>
    <rPh sb="241" eb="243">
      <t>カイシュウ</t>
    </rPh>
    <rPh sb="243" eb="244">
      <t>リツ</t>
    </rPh>
    <rPh sb="246" eb="248">
      <t>オスイ</t>
    </rPh>
    <rPh sb="248" eb="250">
      <t>ショリ</t>
    </rPh>
    <rPh sb="250" eb="252">
      <t>ゲンカ</t>
    </rPh>
    <rPh sb="258" eb="260">
      <t>オスイ</t>
    </rPh>
    <rPh sb="260" eb="262">
      <t>ショリ</t>
    </rPh>
    <rPh sb="262" eb="264">
      <t>ゲンカ</t>
    </rPh>
    <rPh sb="265" eb="268">
      <t>ゼンネンド</t>
    </rPh>
    <rPh sb="269" eb="272">
      <t>ドウスイジュン</t>
    </rPh>
    <rPh sb="276" eb="278">
      <t>ケイヒ</t>
    </rPh>
    <rPh sb="278" eb="280">
      <t>カイシュウ</t>
    </rPh>
    <rPh sb="280" eb="281">
      <t>リツ</t>
    </rPh>
    <rPh sb="287" eb="288">
      <t>ウ</t>
    </rPh>
    <rPh sb="289" eb="290">
      <t>キ</t>
    </rPh>
    <rPh sb="291" eb="293">
      <t>ケッサン</t>
    </rPh>
    <rPh sb="294" eb="296">
      <t>エイキョウ</t>
    </rPh>
    <rPh sb="299" eb="301">
      <t>アッカ</t>
    </rPh>
    <rPh sb="327" eb="328">
      <t>ハカ</t>
    </rPh>
    <rPh sb="334" eb="337">
      <t>ゲスイドウ</t>
    </rPh>
    <rPh sb="337" eb="339">
      <t>シヨウ</t>
    </rPh>
    <rPh sb="339" eb="340">
      <t>リョウ</t>
    </rPh>
    <rPh sb="341" eb="343">
      <t>カイテイ</t>
    </rPh>
    <rPh sb="352" eb="354">
      <t>ヒツヨウ</t>
    </rPh>
    <rPh sb="356" eb="357">
      <t>カンガ</t>
    </rPh>
    <rPh sb="366" eb="369">
      <t>スイセンカ</t>
    </rPh>
    <rPh sb="369" eb="370">
      <t>リツ</t>
    </rPh>
    <rPh sb="376" eb="379">
      <t>ゼンネンド</t>
    </rPh>
    <rPh sb="380" eb="382">
      <t>ヒカク</t>
    </rPh>
    <rPh sb="384" eb="386">
      <t>ジャッカン</t>
    </rPh>
    <rPh sb="386" eb="388">
      <t>カイゼン</t>
    </rPh>
    <rPh sb="396" eb="398">
      <t>イゼン</t>
    </rPh>
    <rPh sb="401" eb="404">
      <t>ヘイキンチ</t>
    </rPh>
    <rPh sb="405" eb="407">
      <t>シタマワ</t>
    </rPh>
    <rPh sb="409" eb="411">
      <t>スイイ</t>
    </rPh>
    <rPh sb="418" eb="421">
      <t>ミセツゾク</t>
    </rPh>
    <rPh sb="421" eb="423">
      <t>セタイ</t>
    </rPh>
    <rPh sb="424" eb="425">
      <t>タイ</t>
    </rPh>
    <rPh sb="429" eb="431">
      <t>カツドウ</t>
    </rPh>
    <rPh sb="434" eb="437">
      <t>スイセンカ</t>
    </rPh>
    <rPh sb="437" eb="438">
      <t>リツ</t>
    </rPh>
    <rPh sb="460" eb="461">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</si>
</sst>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0.11</c:v>
                </c:pt>
                <c:pt idx="1">
                  <c:v>0.1</c:v>
                </c:pt>
                <c:pt idx="2">
                  <c:v>0.08</c:v>
                </c:pt>
                <c:pt idx="3">
                  <c:v>0.12</c:v>
                </c:pt>
                <c:pt idx="4">
                  <c:v>0.16</c:v>
                </c:pt>
              </c:numCache>
            </c:numRef>
          </c:val>
          <c:extLst>
            <c:ext xmlns:c16="http://schemas.microsoft.com/office/drawing/2014/chart" uri="{C3380CC4-5D6E-409C-BE32-E72D297353CC}">
              <c16:uniqueId val="{00000000-E89C-4733-AA95-BD46C76A3BAF}"/>
            </c:ext>
          </c:extLst>
        </c:ser>
        <c:dLbls>
          <c:showLegendKey val="0"/>
          <c:showVal val="0"/>
          <c:showCatName val="0"/>
          <c:showSerName val="0"/>
          <c:showPercent val="0"/>
          <c:showBubbleSize val="0"/>
        </c:dLbls>
        <c:gapWidth val="150"/>
        <c:axId val="87659264"/>
        <c:axId val="876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7.0000000000000007E-2</c:v>
                </c:pt>
                <c:pt idx="3">
                  <c:v>0.23</c:v>
                </c:pt>
                <c:pt idx="4">
                  <c:v>0.06</c:v>
                </c:pt>
              </c:numCache>
            </c:numRef>
          </c:val>
          <c:smooth val="0"/>
          <c:extLst>
            <c:ext xmlns:c16="http://schemas.microsoft.com/office/drawing/2014/chart" uri="{C3380CC4-5D6E-409C-BE32-E72D297353CC}">
              <c16:uniqueId val="{00000001-E89C-4733-AA95-BD46C76A3BAF}"/>
            </c:ext>
          </c:extLst>
        </c:ser>
        <c:dLbls>
          <c:showLegendKey val="0"/>
          <c:showVal val="0"/>
          <c:showCatName val="0"/>
          <c:showSerName val="0"/>
          <c:showPercent val="0"/>
          <c:showBubbleSize val="0"/>
        </c:dLbls>
        <c:marker val="1"/>
        <c:smooth val="0"/>
        <c:axId val="87659264"/>
        <c:axId val="87661184"/>
      </c:lineChart>
      <c:dateAx>
        <c:axId val="87659264"/>
        <c:scaling>
          <c:orientation val="minMax"/>
        </c:scaling>
        <c:delete val="1"/>
        <c:axPos val="b"/>
        <c:numFmt formatCode="ge" sourceLinked="1"/>
        <c:majorTickMark val="none"/>
        <c:minorTickMark val="none"/>
        <c:tickLblPos val="none"/>
        <c:crossAx val="87661184"/>
        <c:crosses val="autoZero"/>
        <c:auto val="1"/>
        <c:lblOffset val="100"/>
        <c:baseTimeUnit val="years"/>
      </c:dateAx>
      <c:valAx>
        <c:axId val="876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6E-428F-93D2-89EB670E612A}"/>
            </c:ext>
          </c:extLst>
        </c:ser>
        <c:dLbls>
          <c:showLegendKey val="0"/>
          <c:showVal val="0"/>
          <c:showCatName val="0"/>
          <c:showSerName val="0"/>
          <c:showPercent val="0"/>
          <c:showBubbleSize val="0"/>
        </c:dLbls>
        <c:gapWidth val="150"/>
        <c:axId val="88388736"/>
        <c:axId val="883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06E-428F-93D2-89EB670E612A}"/>
            </c:ext>
          </c:extLst>
        </c:ser>
        <c:dLbls>
          <c:showLegendKey val="0"/>
          <c:showVal val="0"/>
          <c:showCatName val="0"/>
          <c:showSerName val="0"/>
          <c:showPercent val="0"/>
          <c:showBubbleSize val="0"/>
        </c:dLbls>
        <c:marker val="1"/>
        <c:smooth val="0"/>
        <c:axId val="88388736"/>
        <c:axId val="88390656"/>
      </c:lineChart>
      <c:dateAx>
        <c:axId val="88388736"/>
        <c:scaling>
          <c:orientation val="minMax"/>
        </c:scaling>
        <c:delete val="1"/>
        <c:axPos val="b"/>
        <c:numFmt formatCode="ge" sourceLinked="1"/>
        <c:majorTickMark val="none"/>
        <c:minorTickMark val="none"/>
        <c:tickLblPos val="none"/>
        <c:crossAx val="88390656"/>
        <c:crosses val="autoZero"/>
        <c:auto val="1"/>
        <c:lblOffset val="100"/>
        <c:baseTimeUnit val="years"/>
      </c:dateAx>
      <c:valAx>
        <c:axId val="883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80.37</c:v>
                </c:pt>
                <c:pt idx="1">
                  <c:v>80.84</c:v>
                </c:pt>
                <c:pt idx="2">
                  <c:v>81.23</c:v>
                </c:pt>
                <c:pt idx="3">
                  <c:v>81.31</c:v>
                </c:pt>
                <c:pt idx="4">
                  <c:v>81.61</c:v>
                </c:pt>
              </c:numCache>
            </c:numRef>
          </c:val>
          <c:extLst>
            <c:ext xmlns:c16="http://schemas.microsoft.com/office/drawing/2014/chart" uri="{C3380CC4-5D6E-409C-BE32-E72D297353CC}">
              <c16:uniqueId val="{00000000-1A3B-4E36-83FD-1F331BADBA63}"/>
            </c:ext>
          </c:extLst>
        </c:ser>
        <c:dLbls>
          <c:showLegendKey val="0"/>
          <c:showVal val="0"/>
          <c:showCatName val="0"/>
          <c:showSerName val="0"/>
          <c:showPercent val="0"/>
          <c:showBubbleSize val="0"/>
        </c:dLbls>
        <c:gapWidth val="150"/>
        <c:axId val="88568576"/>
        <c:axId val="885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86.09</c:v>
                </c:pt>
                <c:pt idx="1">
                  <c:v>86.44</c:v>
                </c:pt>
                <c:pt idx="2">
                  <c:v>87.79</c:v>
                </c:pt>
                <c:pt idx="3">
                  <c:v>88.43</c:v>
                </c:pt>
                <c:pt idx="4">
                  <c:v>88.75</c:v>
                </c:pt>
              </c:numCache>
            </c:numRef>
          </c:val>
          <c:smooth val="0"/>
          <c:extLst>
            <c:ext xmlns:c16="http://schemas.microsoft.com/office/drawing/2014/chart" uri="{C3380CC4-5D6E-409C-BE32-E72D297353CC}">
              <c16:uniqueId val="{00000001-1A3B-4E36-83FD-1F331BADBA63}"/>
            </c:ext>
          </c:extLst>
        </c:ser>
        <c:dLbls>
          <c:showLegendKey val="0"/>
          <c:showVal val="0"/>
          <c:showCatName val="0"/>
          <c:showSerName val="0"/>
          <c:showPercent val="0"/>
          <c:showBubbleSize val="0"/>
        </c:dLbls>
        <c:marker val="1"/>
        <c:smooth val="0"/>
        <c:axId val="88568576"/>
        <c:axId val="88570496"/>
      </c:lineChart>
      <c:dateAx>
        <c:axId val="88568576"/>
        <c:scaling>
          <c:orientation val="minMax"/>
        </c:scaling>
        <c:delete val="1"/>
        <c:axPos val="b"/>
        <c:numFmt formatCode="ge" sourceLinked="1"/>
        <c:majorTickMark val="none"/>
        <c:minorTickMark val="none"/>
        <c:tickLblPos val="none"/>
        <c:crossAx val="88570496"/>
        <c:crosses val="autoZero"/>
        <c:auto val="1"/>
        <c:lblOffset val="100"/>
        <c:baseTimeUnit val="years"/>
      </c:dateAx>
      <c:valAx>
        <c:axId val="885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80.5</c:v>
                </c:pt>
                <c:pt idx="1">
                  <c:v>77.88</c:v>
                </c:pt>
                <c:pt idx="2">
                  <c:v>75.39</c:v>
                </c:pt>
                <c:pt idx="3">
                  <c:v>80.03</c:v>
                </c:pt>
                <c:pt idx="4">
                  <c:v>72.97</c:v>
                </c:pt>
              </c:numCache>
            </c:numRef>
          </c:val>
          <c:extLst>
            <c:ext xmlns:c16="http://schemas.microsoft.com/office/drawing/2014/chart" uri="{C3380CC4-5D6E-409C-BE32-E72D297353CC}">
              <c16:uniqueId val="{00000000-7248-4E3C-8F3D-1CF6186A0A78}"/>
            </c:ext>
          </c:extLst>
        </c:ser>
        <c:dLbls>
          <c:showLegendKey val="0"/>
          <c:showVal val="0"/>
          <c:showCatName val="0"/>
          <c:showSerName val="0"/>
          <c:showPercent val="0"/>
          <c:showBubbleSize val="0"/>
        </c:dLbls>
        <c:gapWidth val="150"/>
        <c:axId val="88088960"/>
        <c:axId val="880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48-4E3C-8F3D-1CF6186A0A78}"/>
            </c:ext>
          </c:extLst>
        </c:ser>
        <c:dLbls>
          <c:showLegendKey val="0"/>
          <c:showVal val="0"/>
          <c:showCatName val="0"/>
          <c:showSerName val="0"/>
          <c:showPercent val="0"/>
          <c:showBubbleSize val="0"/>
        </c:dLbls>
        <c:marker val="1"/>
        <c:smooth val="0"/>
        <c:axId val="88088960"/>
        <c:axId val="88090880"/>
      </c:lineChart>
      <c:dateAx>
        <c:axId val="88088960"/>
        <c:scaling>
          <c:orientation val="minMax"/>
        </c:scaling>
        <c:delete val="1"/>
        <c:axPos val="b"/>
        <c:numFmt formatCode="ge" sourceLinked="1"/>
        <c:majorTickMark val="none"/>
        <c:minorTickMark val="none"/>
        <c:tickLblPos val="none"/>
        <c:crossAx val="88090880"/>
        <c:crosses val="autoZero"/>
        <c:auto val="1"/>
        <c:lblOffset val="100"/>
        <c:baseTimeUnit val="years"/>
      </c:dateAx>
      <c:valAx>
        <c:axId val="880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89-41E9-9E97-5A34A6D8E21C}"/>
            </c:ext>
          </c:extLst>
        </c:ser>
        <c:dLbls>
          <c:showLegendKey val="0"/>
          <c:showVal val="0"/>
          <c:showCatName val="0"/>
          <c:showSerName val="0"/>
          <c:showPercent val="0"/>
          <c:showBubbleSize val="0"/>
        </c:dLbls>
        <c:gapWidth val="150"/>
        <c:axId val="88125440"/>
        <c:axId val="881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89-41E9-9E97-5A34A6D8E21C}"/>
            </c:ext>
          </c:extLst>
        </c:ser>
        <c:dLbls>
          <c:showLegendKey val="0"/>
          <c:showVal val="0"/>
          <c:showCatName val="0"/>
          <c:showSerName val="0"/>
          <c:showPercent val="0"/>
          <c:showBubbleSize val="0"/>
        </c:dLbls>
        <c:marker val="1"/>
        <c:smooth val="0"/>
        <c:axId val="88125440"/>
        <c:axId val="88127360"/>
      </c:lineChart>
      <c:dateAx>
        <c:axId val="88125440"/>
        <c:scaling>
          <c:orientation val="minMax"/>
        </c:scaling>
        <c:delete val="1"/>
        <c:axPos val="b"/>
        <c:numFmt formatCode="ge" sourceLinked="1"/>
        <c:majorTickMark val="none"/>
        <c:minorTickMark val="none"/>
        <c:tickLblPos val="none"/>
        <c:crossAx val="88127360"/>
        <c:crosses val="autoZero"/>
        <c:auto val="1"/>
        <c:lblOffset val="100"/>
        <c:baseTimeUnit val="years"/>
      </c:dateAx>
      <c:valAx>
        <c:axId val="881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77-4FBF-A10F-F8583BDE5066}"/>
            </c:ext>
          </c:extLst>
        </c:ser>
        <c:dLbls>
          <c:showLegendKey val="0"/>
          <c:showVal val="0"/>
          <c:showCatName val="0"/>
          <c:showSerName val="0"/>
          <c:showPercent val="0"/>
          <c:showBubbleSize val="0"/>
        </c:dLbls>
        <c:gapWidth val="150"/>
        <c:axId val="88497536"/>
        <c:axId val="885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77-4FBF-A10F-F8583BDE5066}"/>
            </c:ext>
          </c:extLst>
        </c:ser>
        <c:dLbls>
          <c:showLegendKey val="0"/>
          <c:showVal val="0"/>
          <c:showCatName val="0"/>
          <c:showSerName val="0"/>
          <c:showPercent val="0"/>
          <c:showBubbleSize val="0"/>
        </c:dLbls>
        <c:marker val="1"/>
        <c:smooth val="0"/>
        <c:axId val="88497536"/>
        <c:axId val="88507904"/>
      </c:lineChart>
      <c:dateAx>
        <c:axId val="88497536"/>
        <c:scaling>
          <c:orientation val="minMax"/>
        </c:scaling>
        <c:delete val="1"/>
        <c:axPos val="b"/>
        <c:numFmt formatCode="ge" sourceLinked="1"/>
        <c:majorTickMark val="none"/>
        <c:minorTickMark val="none"/>
        <c:tickLblPos val="none"/>
        <c:crossAx val="88507904"/>
        <c:crosses val="autoZero"/>
        <c:auto val="1"/>
        <c:lblOffset val="100"/>
        <c:baseTimeUnit val="years"/>
      </c:dateAx>
      <c:valAx>
        <c:axId val="885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1D-4ADF-84DB-07C7A53FA53A}"/>
            </c:ext>
          </c:extLst>
        </c:ser>
        <c:dLbls>
          <c:showLegendKey val="0"/>
          <c:showVal val="0"/>
          <c:showCatName val="0"/>
          <c:showSerName val="0"/>
          <c:showPercent val="0"/>
          <c:showBubbleSize val="0"/>
        </c:dLbls>
        <c:gapWidth val="150"/>
        <c:axId val="88146304"/>
        <c:axId val="885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1D-4ADF-84DB-07C7A53FA53A}"/>
            </c:ext>
          </c:extLst>
        </c:ser>
        <c:dLbls>
          <c:showLegendKey val="0"/>
          <c:showVal val="0"/>
          <c:showCatName val="0"/>
          <c:showSerName val="0"/>
          <c:showPercent val="0"/>
          <c:showBubbleSize val="0"/>
        </c:dLbls>
        <c:marker val="1"/>
        <c:smooth val="0"/>
        <c:axId val="88146304"/>
        <c:axId val="88538496"/>
      </c:lineChart>
      <c:dateAx>
        <c:axId val="88146304"/>
        <c:scaling>
          <c:orientation val="minMax"/>
        </c:scaling>
        <c:delete val="1"/>
        <c:axPos val="b"/>
        <c:numFmt formatCode="ge" sourceLinked="1"/>
        <c:majorTickMark val="none"/>
        <c:minorTickMark val="none"/>
        <c:tickLblPos val="none"/>
        <c:crossAx val="88538496"/>
        <c:crosses val="autoZero"/>
        <c:auto val="1"/>
        <c:lblOffset val="100"/>
        <c:baseTimeUnit val="years"/>
      </c:dateAx>
      <c:valAx>
        <c:axId val="885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C6-4CE1-86FD-59186B1543FE}"/>
            </c:ext>
          </c:extLst>
        </c:ser>
        <c:dLbls>
          <c:showLegendKey val="0"/>
          <c:showVal val="0"/>
          <c:showCatName val="0"/>
          <c:showSerName val="0"/>
          <c:showPercent val="0"/>
          <c:showBubbleSize val="0"/>
        </c:dLbls>
        <c:gapWidth val="150"/>
        <c:axId val="88188032"/>
        <c:axId val="881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C6-4CE1-86FD-59186B1543FE}"/>
            </c:ext>
          </c:extLst>
        </c:ser>
        <c:dLbls>
          <c:showLegendKey val="0"/>
          <c:showVal val="0"/>
          <c:showCatName val="0"/>
          <c:showSerName val="0"/>
          <c:showPercent val="0"/>
          <c:showBubbleSize val="0"/>
        </c:dLbls>
        <c:marker val="1"/>
        <c:smooth val="0"/>
        <c:axId val="88188032"/>
        <c:axId val="88189952"/>
      </c:lineChart>
      <c:dateAx>
        <c:axId val="88188032"/>
        <c:scaling>
          <c:orientation val="minMax"/>
        </c:scaling>
        <c:delete val="1"/>
        <c:axPos val="b"/>
        <c:numFmt formatCode="ge" sourceLinked="1"/>
        <c:majorTickMark val="none"/>
        <c:minorTickMark val="none"/>
        <c:tickLblPos val="none"/>
        <c:crossAx val="88189952"/>
        <c:crosses val="autoZero"/>
        <c:auto val="1"/>
        <c:lblOffset val="100"/>
        <c:baseTimeUnit val="years"/>
      </c:dateAx>
      <c:valAx>
        <c:axId val="881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1143.03</c:v>
                </c:pt>
                <c:pt idx="1">
                  <c:v>1071.3399999999999</c:v>
                </c:pt>
                <c:pt idx="2">
                  <c:v>1025.6099999999999</c:v>
                </c:pt>
                <c:pt idx="3">
                  <c:v>891.1</c:v>
                </c:pt>
                <c:pt idx="4">
                  <c:v>1229.5899999999999</c:v>
                </c:pt>
              </c:numCache>
            </c:numRef>
          </c:val>
          <c:extLst>
            <c:ext xmlns:c16="http://schemas.microsoft.com/office/drawing/2014/chart" uri="{C3380CC4-5D6E-409C-BE32-E72D297353CC}">
              <c16:uniqueId val="{00000000-D576-4A5D-82F2-05F798BEE072}"/>
            </c:ext>
          </c:extLst>
        </c:ser>
        <c:dLbls>
          <c:showLegendKey val="0"/>
          <c:showVal val="0"/>
          <c:showCatName val="0"/>
          <c:showSerName val="0"/>
          <c:showPercent val="0"/>
          <c:showBubbleSize val="0"/>
        </c:dLbls>
        <c:gapWidth val="150"/>
        <c:axId val="88205952"/>
        <c:axId val="882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1079.06</c:v>
                </c:pt>
                <c:pt idx="1">
                  <c:v>1040.8900000000001</c:v>
                </c:pt>
                <c:pt idx="2">
                  <c:v>929.81</c:v>
                </c:pt>
                <c:pt idx="3">
                  <c:v>856.82</c:v>
                </c:pt>
                <c:pt idx="4">
                  <c:v>835.39</c:v>
                </c:pt>
              </c:numCache>
            </c:numRef>
          </c:val>
          <c:smooth val="0"/>
          <c:extLst>
            <c:ext xmlns:c16="http://schemas.microsoft.com/office/drawing/2014/chart" uri="{C3380CC4-5D6E-409C-BE32-E72D297353CC}">
              <c16:uniqueId val="{00000001-D576-4A5D-82F2-05F798BEE072}"/>
            </c:ext>
          </c:extLst>
        </c:ser>
        <c:dLbls>
          <c:showLegendKey val="0"/>
          <c:showVal val="0"/>
          <c:showCatName val="0"/>
          <c:showSerName val="0"/>
          <c:showPercent val="0"/>
          <c:showBubbleSize val="0"/>
        </c:dLbls>
        <c:marker val="1"/>
        <c:smooth val="0"/>
        <c:axId val="88205952"/>
        <c:axId val="88220416"/>
      </c:lineChart>
      <c:dateAx>
        <c:axId val="88205952"/>
        <c:scaling>
          <c:orientation val="minMax"/>
        </c:scaling>
        <c:delete val="1"/>
        <c:axPos val="b"/>
        <c:numFmt formatCode="ge" sourceLinked="1"/>
        <c:majorTickMark val="none"/>
        <c:minorTickMark val="none"/>
        <c:tickLblPos val="none"/>
        <c:crossAx val="88220416"/>
        <c:crosses val="autoZero"/>
        <c:auto val="1"/>
        <c:lblOffset val="100"/>
        <c:baseTimeUnit val="years"/>
      </c:dateAx>
      <c:valAx>
        <c:axId val="882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61.9</c:v>
                </c:pt>
                <c:pt idx="1">
                  <c:v>63.18</c:v>
                </c:pt>
                <c:pt idx="2">
                  <c:v>62.85</c:v>
                </c:pt>
                <c:pt idx="3">
                  <c:v>63.09</c:v>
                </c:pt>
                <c:pt idx="4">
                  <c:v>53.39</c:v>
                </c:pt>
              </c:numCache>
            </c:numRef>
          </c:val>
          <c:extLst>
            <c:ext xmlns:c16="http://schemas.microsoft.com/office/drawing/2014/chart" uri="{C3380CC4-5D6E-409C-BE32-E72D297353CC}">
              <c16:uniqueId val="{00000000-FBA4-4236-B74F-1283A1C68E63}"/>
            </c:ext>
          </c:extLst>
        </c:ser>
        <c:dLbls>
          <c:showLegendKey val="0"/>
          <c:showVal val="0"/>
          <c:showCatName val="0"/>
          <c:showSerName val="0"/>
          <c:showPercent val="0"/>
          <c:showBubbleSize val="0"/>
        </c:dLbls>
        <c:gapWidth val="150"/>
        <c:axId val="88254720"/>
        <c:axId val="882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78.25</c:v>
                </c:pt>
                <c:pt idx="1">
                  <c:v>78.38</c:v>
                </c:pt>
                <c:pt idx="2">
                  <c:v>78.44</c:v>
                </c:pt>
                <c:pt idx="3">
                  <c:v>74.17</c:v>
                </c:pt>
                <c:pt idx="4">
                  <c:v>76.3</c:v>
                </c:pt>
              </c:numCache>
            </c:numRef>
          </c:val>
          <c:smooth val="0"/>
          <c:extLst>
            <c:ext xmlns:c16="http://schemas.microsoft.com/office/drawing/2014/chart" uri="{C3380CC4-5D6E-409C-BE32-E72D297353CC}">
              <c16:uniqueId val="{00000001-FBA4-4236-B74F-1283A1C68E63}"/>
            </c:ext>
          </c:extLst>
        </c:ser>
        <c:dLbls>
          <c:showLegendKey val="0"/>
          <c:showVal val="0"/>
          <c:showCatName val="0"/>
          <c:showSerName val="0"/>
          <c:showPercent val="0"/>
          <c:showBubbleSize val="0"/>
        </c:dLbls>
        <c:marker val="1"/>
        <c:smooth val="0"/>
        <c:axId val="88254720"/>
        <c:axId val="88265088"/>
      </c:lineChart>
      <c:dateAx>
        <c:axId val="88254720"/>
        <c:scaling>
          <c:orientation val="minMax"/>
        </c:scaling>
        <c:delete val="1"/>
        <c:axPos val="b"/>
        <c:numFmt formatCode="ge" sourceLinked="1"/>
        <c:majorTickMark val="none"/>
        <c:minorTickMark val="none"/>
        <c:tickLblPos val="none"/>
        <c:crossAx val="88265088"/>
        <c:crosses val="autoZero"/>
        <c:auto val="1"/>
        <c:lblOffset val="100"/>
        <c:baseTimeUnit val="years"/>
      </c:dateAx>
      <c:valAx>
        <c:axId val="882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144.18</c:v>
                </c:pt>
                <c:pt idx="1">
                  <c:v>151.56</c:v>
                </c:pt>
                <c:pt idx="2">
                  <c:v>167.46</c:v>
                </c:pt>
                <c:pt idx="3">
                  <c:v>167.21</c:v>
                </c:pt>
                <c:pt idx="4">
                  <c:v>166.84</c:v>
                </c:pt>
              </c:numCache>
            </c:numRef>
          </c:val>
          <c:extLst>
            <c:ext xmlns:c16="http://schemas.microsoft.com/office/drawing/2014/chart" uri="{C3380CC4-5D6E-409C-BE32-E72D297353CC}">
              <c16:uniqueId val="{00000000-67D2-4AD5-A434-1C9B6C12FE69}"/>
            </c:ext>
          </c:extLst>
        </c:ser>
        <c:dLbls>
          <c:showLegendKey val="0"/>
          <c:showVal val="0"/>
          <c:showCatName val="0"/>
          <c:showSerName val="0"/>
          <c:showPercent val="0"/>
          <c:showBubbleSize val="0"/>
        </c:dLbls>
        <c:gapWidth val="150"/>
        <c:axId val="88360448"/>
        <c:axId val="883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143.22</c:v>
                </c:pt>
                <c:pt idx="1">
                  <c:v>144.15</c:v>
                </c:pt>
                <c:pt idx="2">
                  <c:v>151.31</c:v>
                </c:pt>
                <c:pt idx="3">
                  <c:v>159.33000000000001</c:v>
                </c:pt>
                <c:pt idx="4">
                  <c:v>152.38</c:v>
                </c:pt>
              </c:numCache>
            </c:numRef>
          </c:val>
          <c:smooth val="0"/>
          <c:extLst>
            <c:ext xmlns:c16="http://schemas.microsoft.com/office/drawing/2014/chart" uri="{C3380CC4-5D6E-409C-BE32-E72D297353CC}">
              <c16:uniqueId val="{00000001-67D2-4AD5-A434-1C9B6C12FE69}"/>
            </c:ext>
          </c:extLst>
        </c:ser>
        <c:dLbls>
          <c:showLegendKey val="0"/>
          <c:showVal val="0"/>
          <c:showCatName val="0"/>
          <c:showSerName val="0"/>
          <c:showPercent val="0"/>
          <c:showBubbleSize val="0"/>
        </c:dLbls>
        <c:marker val="1"/>
        <c:smooth val="0"/>
        <c:axId val="88360448"/>
        <c:axId val="88362368"/>
      </c:lineChart>
      <c:dateAx>
        <c:axId val="88360448"/>
        <c:scaling>
          <c:orientation val="minMax"/>
        </c:scaling>
        <c:delete val="1"/>
        <c:axPos val="b"/>
        <c:numFmt formatCode="ge" sourceLinked="1"/>
        <c:majorTickMark val="none"/>
        <c:minorTickMark val="none"/>
        <c:tickLblPos val="none"/>
        <c:crossAx val="88362368"/>
        <c:crosses val="autoZero"/>
        <c:auto val="1"/>
        <c:lblOffset val="100"/>
        <c:baseTimeUnit val="years"/>
      </c:dateAx>
      <c:valAx>
        <c:axId val="883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刈谷市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Ac2</v>
      </c>
      <c r="X8" s="72"/>
      <c r="Y8" s="72"/>
      <c r="Z8" s="72"/>
      <c r="AA8" s="72"/>
      <c r="AB8" s="72"/>
      <c r="AC8" s="72"/>
      <c r="AD8" s="73" t="s">
        <v>120</v>
      </c>
      <c r="AE8" s="73"/>
      <c r="AF8" s="73"/>
      <c r="AG8" s="73"/>
      <c r="AH8" s="73"/>
      <c r="AI8" s="73"/>
      <c r="AJ8" s="73"/>
      <c r="AK8" s="4"/>
      <c r="AL8" s="67">
        <f>データ!S6</f>
        <v>150216</v>
      </c>
      <c r="AM8" s="67"/>
      <c r="AN8" s="67"/>
      <c r="AO8" s="67"/>
      <c r="AP8" s="67"/>
      <c r="AQ8" s="67"/>
      <c r="AR8" s="67"/>
      <c r="AS8" s="67"/>
      <c r="AT8" s="66">
        <f>データ!T6</f>
        <v>50.39</v>
      </c>
      <c r="AU8" s="66"/>
      <c r="AV8" s="66"/>
      <c r="AW8" s="66"/>
      <c r="AX8" s="66"/>
      <c r="AY8" s="66"/>
      <c r="AZ8" s="66"/>
      <c r="BA8" s="66"/>
      <c r="BB8" s="66">
        <f>データ!U6</f>
        <v>2981.07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92.03</v>
      </c>
      <c r="Q10" s="66"/>
      <c r="R10" s="66"/>
      <c r="S10" s="66"/>
      <c r="T10" s="66"/>
      <c r="U10" s="66"/>
      <c r="V10" s="66"/>
      <c r="W10" s="66">
        <f>データ!Q6</f>
        <v>82.26</v>
      </c>
      <c r="X10" s="66"/>
      <c r="Y10" s="66"/>
      <c r="Z10" s="66"/>
      <c r="AA10" s="66"/>
      <c r="AB10" s="66"/>
      <c r="AC10" s="66"/>
      <c r="AD10" s="67">
        <f>データ!R6</f>
        <v>1620</v>
      </c>
      <c r="AE10" s="67"/>
      <c r="AF10" s="67"/>
      <c r="AG10" s="67"/>
      <c r="AH10" s="67"/>
      <c r="AI10" s="67"/>
      <c r="AJ10" s="67"/>
      <c r="AK10" s="2"/>
      <c r="AL10" s="67">
        <f>データ!V6</f>
        <v>138175</v>
      </c>
      <c r="AM10" s="67"/>
      <c r="AN10" s="67"/>
      <c r="AO10" s="67"/>
      <c r="AP10" s="67"/>
      <c r="AQ10" s="67"/>
      <c r="AR10" s="67"/>
      <c r="AS10" s="67"/>
      <c r="AT10" s="66">
        <f>データ!W6</f>
        <v>22.18</v>
      </c>
      <c r="AU10" s="66"/>
      <c r="AV10" s="66"/>
      <c r="AW10" s="66"/>
      <c r="AX10" s="66"/>
      <c r="AY10" s="66"/>
      <c r="AZ10" s="66"/>
      <c r="BA10" s="66"/>
      <c r="BB10" s="66">
        <f>データ!X6</f>
        <v>6229.71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x14ac:dyDescent="0.15">
      <c r="A6" s="28" t="s">
        <v>107</v>
      </c>
      <c r="B6" s="33">
        <f>B7</f>
        <v>2016</v>
      </c>
      <c r="C6" s="33">
        <f t="shared" ref="C6:X6" si="3">C7</f>
        <v>232106</v>
      </c>
      <c r="D6" s="33">
        <f t="shared" si="3"/>
        <v>47</v>
      </c>
      <c r="E6" s="33">
        <f t="shared" si="3"/>
        <v>17</v>
      </c>
      <c r="F6" s="33">
        <f t="shared" si="3"/>
        <v>1</v>
      </c>
      <c r="G6" s="33">
        <f t="shared" si="3"/>
        <v>0</v>
      </c>
      <c r="H6" s="33" t="str">
        <f t="shared" si="3"/>
        <v>愛知県　刈谷市</v>
      </c>
      <c r="I6" s="33" t="str">
        <f t="shared" si="3"/>
        <v>法非適用</v>
      </c>
      <c r="J6" s="33" t="str">
        <f t="shared" si="3"/>
        <v>下水道事業</v>
      </c>
      <c r="K6" s="33" t="str">
        <f t="shared" si="3"/>
        <v>公共下水道</v>
      </c>
      <c r="L6" s="33" t="str">
        <f t="shared" si="3"/>
        <v>Ac2</v>
      </c>
      <c r="M6" s="33">
        <f t="shared" si="3"/>
        <v>0</v>
      </c>
      <c r="N6" s="34" t="str">
        <f t="shared" si="3"/>
        <v>-</v>
      </c>
      <c r="O6" s="34" t="str">
        <f t="shared" si="3"/>
        <v>該当数値なし</v>
      </c>
      <c r="P6" s="34">
        <f t="shared" si="3"/>
        <v>92.03</v>
      </c>
      <c r="Q6" s="34">
        <f t="shared" si="3"/>
        <v>82.26</v>
      </c>
      <c r="R6" s="34">
        <f t="shared" si="3"/>
        <v>1620</v>
      </c>
      <c r="S6" s="34">
        <f t="shared" si="3"/>
        <v>150216</v>
      </c>
      <c r="T6" s="34">
        <f t="shared" si="3"/>
        <v>50.39</v>
      </c>
      <c r="U6" s="34">
        <f t="shared" si="3"/>
        <v>2981.07</v>
      </c>
      <c r="V6" s="34">
        <f t="shared" si="3"/>
        <v>138175</v>
      </c>
      <c r="W6" s="34">
        <f t="shared" si="3"/>
        <v>22.18</v>
      </c>
      <c r="X6" s="34">
        <f t="shared" si="3"/>
        <v>6229.71</v>
      </c>
      <c r="Y6" s="35">
        <f>IF(Y7="",NA(),Y7)</f>
        <v>80.5</v>
      </c>
      <c r="Z6" s="35">
        <f t="shared" ref="Z6:AH6" si="4">IF(Z7="",NA(),Z7)</f>
        <v>77.88</v>
      </c>
      <c r="AA6" s="35">
        <f t="shared" si="4"/>
        <v>75.39</v>
      </c>
      <c r="AB6" s="35">
        <f t="shared" si="4"/>
        <v>80.03</v>
      </c>
      <c r="AC6" s="35">
        <f t="shared" si="4"/>
        <v>72.97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1143.03</v>
      </c>
      <c r="BG6" s="35">
        <f t="shared" ref="BG6:BO6" si="7">IF(BG7="",NA(),BG7)</f>
        <v>1071.3399999999999</v>
      </c>
      <c r="BH6" s="35">
        <f t="shared" si="7"/>
        <v>1025.6099999999999</v>
      </c>
      <c r="BI6" s="35">
        <f t="shared" si="7"/>
        <v>891.1</v>
      </c>
      <c r="BJ6" s="35">
        <f t="shared" si="7"/>
        <v>1229.5899999999999</v>
      </c>
      <c r="BK6" s="35">
        <f t="shared" si="7"/>
        <v>1079.06</v>
      </c>
      <c r="BL6" s="35">
        <f t="shared" si="7"/>
        <v>1040.8900000000001</v>
      </c>
      <c r="BM6" s="35">
        <f t="shared" si="7"/>
        <v>929.81</v>
      </c>
      <c r="BN6" s="35">
        <f t="shared" si="7"/>
        <v>856.82</v>
      </c>
      <c r="BO6" s="35">
        <f t="shared" si="7"/>
        <v>835.39</v>
      </c>
      <c r="BP6" s="34" t="str">
        <f>IF(BP7="","",IF(BP7="-","【-】","【"&amp;SUBSTITUTE(TEXT(BP7,"#,##0.00"),"-","△")&amp;"】"))</f>
        <v>【728.30】</v>
      </c>
      <c r="BQ6" s="35">
        <f>IF(BQ7="",NA(),BQ7)</f>
        <v>61.9</v>
      </c>
      <c r="BR6" s="35">
        <f t="shared" ref="BR6:BZ6" si="8">IF(BR7="",NA(),BR7)</f>
        <v>63.18</v>
      </c>
      <c r="BS6" s="35">
        <f t="shared" si="8"/>
        <v>62.85</v>
      </c>
      <c r="BT6" s="35">
        <f t="shared" si="8"/>
        <v>63.09</v>
      </c>
      <c r="BU6" s="35">
        <f t="shared" si="8"/>
        <v>53.39</v>
      </c>
      <c r="BV6" s="35">
        <f t="shared" si="8"/>
        <v>78.25</v>
      </c>
      <c r="BW6" s="35">
        <f t="shared" si="8"/>
        <v>78.38</v>
      </c>
      <c r="BX6" s="35">
        <f t="shared" si="8"/>
        <v>78.44</v>
      </c>
      <c r="BY6" s="35">
        <f t="shared" si="8"/>
        <v>74.17</v>
      </c>
      <c r="BZ6" s="35">
        <f t="shared" si="8"/>
        <v>76.3</v>
      </c>
      <c r="CA6" s="34" t="str">
        <f>IF(CA7="","",IF(CA7="-","【-】","【"&amp;SUBSTITUTE(TEXT(CA7,"#,##0.00"),"-","△")&amp;"】"))</f>
        <v>【100.04】</v>
      </c>
      <c r="CB6" s="35">
        <f>IF(CB7="",NA(),CB7)</f>
        <v>144.18</v>
      </c>
      <c r="CC6" s="35">
        <f t="shared" ref="CC6:CK6" si="9">IF(CC7="",NA(),CC7)</f>
        <v>151.56</v>
      </c>
      <c r="CD6" s="35">
        <f t="shared" si="9"/>
        <v>167.46</v>
      </c>
      <c r="CE6" s="35">
        <f t="shared" si="9"/>
        <v>167.21</v>
      </c>
      <c r="CF6" s="35">
        <f t="shared" si="9"/>
        <v>166.84</v>
      </c>
      <c r="CG6" s="35">
        <f t="shared" si="9"/>
        <v>143.22</v>
      </c>
      <c r="CH6" s="35">
        <f t="shared" si="9"/>
        <v>144.15</v>
      </c>
      <c r="CI6" s="35">
        <f t="shared" si="9"/>
        <v>151.31</v>
      </c>
      <c r="CJ6" s="35">
        <f t="shared" si="9"/>
        <v>159.33000000000001</v>
      </c>
      <c r="CK6" s="35">
        <f t="shared" si="9"/>
        <v>152.38</v>
      </c>
      <c r="CL6" s="34" t="str">
        <f>IF(CL7="","",IF(CL7="-","【-】","【"&amp;SUBSTITUTE(TEXT(CL7,"#,##0.00"),"-","△")&amp;"】"))</f>
        <v>【137.82】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【60.09】</v>
      </c>
      <c r="CX6" s="35">
        <f>IF(CX7="",NA(),CX7)</f>
        <v>80.37</v>
      </c>
      <c r="CY6" s="35">
        <f t="shared" ref="CY6:DG6" si="11">IF(CY7="",NA(),CY7)</f>
        <v>80.84</v>
      </c>
      <c r="CZ6" s="35">
        <f t="shared" si="11"/>
        <v>81.23</v>
      </c>
      <c r="DA6" s="35">
        <f t="shared" si="11"/>
        <v>81.31</v>
      </c>
      <c r="DB6" s="35">
        <f t="shared" si="11"/>
        <v>81.61</v>
      </c>
      <c r="DC6" s="35">
        <f t="shared" si="11"/>
        <v>86.09</v>
      </c>
      <c r="DD6" s="35">
        <f t="shared" si="11"/>
        <v>86.44</v>
      </c>
      <c r="DE6" s="35">
        <f t="shared" si="11"/>
        <v>87.79</v>
      </c>
      <c r="DF6" s="35">
        <f t="shared" si="11"/>
        <v>88.43</v>
      </c>
      <c r="DG6" s="35">
        <f t="shared" si="11"/>
        <v>88.75</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0.11</v>
      </c>
      <c r="EF6" s="35">
        <f t="shared" ref="EF6:EN6" si="14">IF(EF7="",NA(),EF7)</f>
        <v>0.1</v>
      </c>
      <c r="EG6" s="35">
        <f t="shared" si="14"/>
        <v>0.08</v>
      </c>
      <c r="EH6" s="35">
        <f t="shared" si="14"/>
        <v>0.12</v>
      </c>
      <c r="EI6" s="35">
        <f t="shared" si="14"/>
        <v>0.16</v>
      </c>
      <c r="EJ6" s="35">
        <f t="shared" si="14"/>
        <v>0.13</v>
      </c>
      <c r="EK6" s="35">
        <f t="shared" si="14"/>
        <v>0.13</v>
      </c>
      <c r="EL6" s="35">
        <f t="shared" si="14"/>
        <v>7.0000000000000007E-2</v>
      </c>
      <c r="EM6" s="35">
        <f t="shared" si="14"/>
        <v>0.23</v>
      </c>
      <c r="EN6" s="35">
        <f t="shared" si="14"/>
        <v>0.06</v>
      </c>
      <c r="EO6" s="34" t="str">
        <f>IF(EO7="","",IF(EO7="-","【-】","【"&amp;SUBSTITUTE(TEXT(EO7,"#,##0.00"),"-","△")&amp;"】"))</f>
        <v>【0.27】</v>
      </c>
    </row>
    <row r="7" spans="1:145" s="36" customFormat="1" x14ac:dyDescent="0.15">
      <c r="A7" s="28"/>
      <c r="B7" s="37">
        <v>2016</v>
      </c>
      <c r="C7" s="37">
        <v>232106</v>
      </c>
      <c r="D7" s="37">
        <v>47</v>
      </c>
      <c r="E7" s="37">
        <v>17</v>
      </c>
      <c r="F7" s="37">
        <v>1</v>
      </c>
      <c r="G7" s="37">
        <v>0</v>
      </c>
      <c r="H7" s="37" t="s">
        <v>108</v>
      </c>
      <c r="I7" s="37" t="s">
        <v>109</v>
      </c>
      <c r="J7" s="37" t="s">
        <v>110</v>
      </c>
      <c r="K7" s="37" t="s">
        <v>111</v>
      </c>
      <c r="L7" s="37" t="s">
        <v>112</v>
      </c>
      <c r="M7" s="37"/>
      <c r="N7" s="38" t="s">
        <v>113</v>
      </c>
      <c r="O7" s="38" t="s">
        <v>114</v>
      </c>
      <c r="P7" s="38">
        <v>92.03</v>
      </c>
      <c r="Q7" s="38">
        <v>82.26</v>
      </c>
      <c r="R7" s="38">
        <v>1620</v>
      </c>
      <c r="S7" s="38">
        <v>150216</v>
      </c>
      <c r="T7" s="38">
        <v>50.39</v>
      </c>
      <c r="U7" s="38">
        <v>2981.07</v>
      </c>
      <c r="V7" s="38">
        <v>138175</v>
      </c>
      <c r="W7" s="38">
        <v>22.18</v>
      </c>
      <c r="X7" s="38">
        <v>6229.71</v>
      </c>
      <c r="Y7" s="38">
        <v>80.5</v>
      </c>
      <c r="Z7" s="38">
        <v>77.88</v>
      </c>
      <c r="AA7" s="38">
        <v>75.39</v>
      </c>
      <c r="AB7" s="38">
        <v>80.03</v>
      </c>
      <c r="AC7" s="38">
        <v>72.97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1143.03</v>
      </c>
      <c r="BG7" s="38">
        <v>1071.3399999999999</v>
      </c>
      <c r="BH7" s="38">
        <v>1025.6099999999999</v>
      </c>
      <c r="BI7" s="38">
        <v>891.1</v>
      </c>
      <c r="BJ7" s="38">
        <v>1229.5899999999999</v>
      </c>
      <c r="BK7" s="38">
        <v>1079.06</v>
      </c>
      <c r="BL7" s="38">
        <v>1040.8900000000001</v>
      </c>
      <c r="BM7" s="38">
        <v>929.81</v>
      </c>
      <c r="BN7" s="38">
        <v>856.82</v>
      </c>
      <c r="BO7" s="38">
        <v>835.39</v>
      </c>
      <c r="BP7" s="38">
        <v>728.3</v>
      </c>
      <c r="BQ7" s="38">
        <v>61.9</v>
      </c>
      <c r="BR7" s="38">
        <v>63.18</v>
      </c>
      <c r="BS7" s="38">
        <v>62.85</v>
      </c>
      <c r="BT7" s="38">
        <v>63.09</v>
      </c>
      <c r="BU7" s="38">
        <v>53.39</v>
      </c>
      <c r="BV7" s="38">
        <v>78.25</v>
      </c>
      <c r="BW7" s="38">
        <v>78.38</v>
      </c>
      <c r="BX7" s="38">
        <v>78.44</v>
      </c>
      <c r="BY7" s="38">
        <v>74.17</v>
      </c>
      <c r="BZ7" s="38">
        <v>76.3</v>
      </c>
      <c r="CA7" s="38">
        <v>100.04</v>
      </c>
      <c r="CB7" s="38">
        <v>144.18</v>
      </c>
      <c r="CC7" s="38">
        <v>151.56</v>
      </c>
      <c r="CD7" s="38">
        <v>167.46</v>
      </c>
      <c r="CE7" s="38">
        <v>167.21</v>
      </c>
      <c r="CF7" s="38">
        <v>166.84</v>
      </c>
      <c r="CG7" s="38">
        <v>143.22</v>
      </c>
      <c r="CH7" s="38">
        <v>144.15</v>
      </c>
      <c r="CI7" s="38">
        <v>151.31</v>
      </c>
      <c r="CJ7" s="38">
        <v>159.33000000000001</v>
      </c>
      <c r="CK7" s="38">
        <v>152.38</v>
      </c>
      <c r="CL7" s="38">
        <v>137.82</v>
      </c>
      <c r="CM7" s="38" t="s">
        <v>113</v>
      </c>
      <c r="CN7" s="38" t="s">
        <v>113</v>
      </c>
      <c r="CO7" s="38" t="s">
        <v>113</v>
      </c>
      <c r="CP7" s="38" t="s">
        <v>113</v>
      </c>
      <c r="CQ7" s="38" t="s">
        <v>113</v>
      </c>
      <c r="CR7" s="38" t="s">
        <v>113</v>
      </c>
      <c r="CS7" s="38" t="s">
        <v>113</v>
      </c>
      <c r="CT7" s="38" t="s">
        <v>113</v>
      </c>
      <c r="CU7" s="38" t="s">
        <v>113</v>
      </c>
      <c r="CV7" s="38" t="s">
        <v>113</v>
      </c>
      <c r="CW7" s="38">
        <v>60.09</v>
      </c>
      <c r="CX7" s="38">
        <v>80.37</v>
      </c>
      <c r="CY7" s="38">
        <v>80.84</v>
      </c>
      <c r="CZ7" s="38">
        <v>81.23</v>
      </c>
      <c r="DA7" s="38">
        <v>81.31</v>
      </c>
      <c r="DB7" s="38">
        <v>81.61</v>
      </c>
      <c r="DC7" s="38">
        <v>86.09</v>
      </c>
      <c r="DD7" s="38">
        <v>86.44</v>
      </c>
      <c r="DE7" s="38">
        <v>87.79</v>
      </c>
      <c r="DF7" s="38">
        <v>88.43</v>
      </c>
      <c r="DG7" s="38">
        <v>88.75</v>
      </c>
      <c r="DH7" s="38">
        <v>94.9</v>
      </c>
      <c r="DI7" s="38"/>
      <c r="DJ7" s="38"/>
      <c r="DK7" s="38"/>
      <c r="DL7" s="38"/>
      <c r="DM7" s="38"/>
      <c r="DN7" s="38"/>
      <c r="DO7" s="38"/>
      <c r="DP7" s="38"/>
      <c r="DQ7" s="38"/>
      <c r="DR7" s="38"/>
      <c r="DS7" s="38"/>
      <c r="DT7" s="38"/>
      <c r="DU7" s="38"/>
      <c r="DV7" s="38"/>
      <c r="DW7" s="38"/>
      <c r="DX7" s="38"/>
      <c r="DY7" s="38"/>
      <c r="DZ7" s="38"/>
      <c r="EA7" s="38"/>
      <c r="EB7" s="38"/>
      <c r="EC7" s="38"/>
      <c r="ED7" s="38"/>
      <c r="EE7" s="38">
        <v>0.11</v>
      </c>
      <c r="EF7" s="38">
        <v>0.1</v>
      </c>
      <c r="EG7" s="38">
        <v>0.08</v>
      </c>
      <c r="EH7" s="38">
        <v>0.12</v>
      </c>
      <c r="EI7" s="38">
        <v>0.16</v>
      </c>
      <c r="EJ7" s="38">
        <v>0.13</v>
      </c>
      <c r="EK7" s="38">
        <v>0.13</v>
      </c>
      <c r="EL7" s="38">
        <v>7.0000000000000007E-2</v>
      </c>
      <c r="EM7" s="38">
        <v>0.23</v>
      </c>
      <c r="EN7" s="38">
        <v>0.06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2018-02-13T00:46:23Z</cp:lastPrinted>
  <dcterms:created xsi:type="dcterms:W3CDTF">2017-12-25T02:09:06Z</dcterms:created>
  <dcterms:modified xsi:type="dcterms:W3CDTF">2018-02-23T05:11:04Z</dcterms:modified>
  <cp:category/>
</cp:coreProperties>
</file>