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1 上水（42事業）\"/>
    </mc:Choice>
  </mc:AlternateContent>
  <workbookProtection workbookPassword="B319" lockStructure="1"/>
  <bookViews>
    <workbookView xWindow="0" yWindow="0" windowWidth="20490" windowHeight="6780"/>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T8" i="4"/>
  <c r="AL8" i="4"/>
  <c r="P8" i="4"/>
  <c r="I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<sst xmlns="http://schemas.openxmlformats.org/spreadsheetml/2006/main" count="232" uniqueCount="120">
  <si>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</si>
  <si>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</si>
  <si>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</si>
  <si>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</si>
  <si>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</si>
  <si>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</si>
  <si>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</si>
  <si>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</si>
  <si>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</si>
  <si>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</si>
  <si>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</si>
  <si>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</si>
  <si>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</si>
  <si>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</si>
  <si>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</si>
  <si>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</si>
  <si>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</si>
  <si>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</si>
  <si>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</si>
  <si>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</si>
  <si>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</si>
  <si>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</si>
  <si>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</si>
  <si>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</si>
  <si>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</si>
  <si>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</si>
  <si>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</si>
  <si>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</si>
  <si>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</si>
  <si>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</si>
  <si>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</si>
  <si>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</si>
  <si>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</si>
  <si>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</si>
  <si>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</si>
  <si>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</si>
  <si>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</si>
  <si>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</si>
  <si>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</si>
  <si>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</si>
  <si>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</si>
  <si>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</si>
  <si>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</si>
  <si>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</si>
  <si>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</si>
  <si>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</si>
  <si>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</si>
  <si>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</si>
  <si>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</si>
  <si>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</si>
  <si>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</si>
  <si>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</si>
  <si>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</si>
  <si>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</si>
  <si>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</si>
  <si>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</si>
  <si>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</si>
  <si>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</si>
  <si>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</si>
  <si>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</si>
  <si>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</si>
  <si>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</si>
  <si>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</si>
  <si>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</si>
  <si>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</si>
  <si>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</si>
  <si>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</si>
  <si>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</si>
  <si>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</si>
  <si>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</si>
  <si>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</si>
  <si>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</si>
  <si>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</si>
  <si>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</si>
  <si>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</si>
  <si>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</si>
  <si>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</si>
  <si>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</si>
  <si>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</si>
  <si>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</si>
  <si>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</si>
  <si>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</si>
  <si>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</si>
  <si>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</si>
  <si>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</si>
  <si>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</si>
  <si>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</si>
  <si>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</si>
  <si>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</si>
  <si>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</si>
  <si>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</si>
  <si>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</si>
  <si>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</si>
  <si>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</si>
  <si>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</si>
  <si>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</si>
  <si>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</si>
  <si>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</si>
  <si>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</si>
  <si>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</si>
  <si>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</si>
  <si>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</si>
  <si>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</si>
  <si>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</si>
  <si>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</si>
  <si>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安城市</t>
  </si>
  <si>
    <t>法適用</t>
  </si>
  <si>
    <t>水道事業</t>
  </si>
  <si>
    <t>末端給水事業</t>
  </si>
  <si>
    <t>A2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</si>
  <si>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</si>
  <si>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</si>
  <si>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</si>
  <si>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</si>
  <si>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</si>
  <si>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</si>
  <si>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28年度には給水収益が増加したことなどにより、①経常収支比率は微増し、類似団体や全国平均値と比べても良好な数値となっており、安定した経営が行われています。⑥給水原価は類似団体や全国平均値よりも低く抑えつつ、⑤料金回収率は100％を上回っており、給水に係る費用が給水収益で賄われている。また、⑧有収率や⑦施設利用率は類似団体や全国平均値を上回っており、このことが収益に反映されたものと考えられます。
　近年、新たに企業債を借り入れておらず、④企業債残高対給水収益比率は類似団体や全国平均値と比べても毎年低いものとなっています。また、平成26年度には会計制度変更により一時的に③流動比率は低下したものの、平成27年度以降平成25年度程度にまで回復し、類似団体や全国平均値を上回っています。
　現状では短期的な資金負担に対する懸念はないものの、長期的には施設・管路更新に多額の費用が見込まれるため楽観視はできません。</t>
    <rPh sb="1" eb="3">
      <t>ヘイセイ</t>
    </rPh>
    <rPh sb="5" eb="7">
      <t>ネンド</t>
    </rPh>
    <rPh sb="9" eb="11">
      <t>キュウスイ</t>
    </rPh>
    <rPh sb="11" eb="13">
      <t>シュウエキ</t>
    </rPh>
    <rPh sb="14" eb="16">
      <t>ゾウカ</t>
    </rPh>
    <phoneticPr fontId="4"/>
  </si>
  <si>
    <t>　現状では、全国的な傾向である給水収益の落ち込みは見られず、経常経費の削減にも努めており、財務バランスは健全な状態です。しかし、管路更新率は年々低下し、今後は施設・管路更新に多額の費用が見込まれるため、投資額の増大は避けられない見通しです。
　また、収入面では節水機器の普及や大口需要者による地下水等への転換に加え、将来的には給水人口の減少により給水収益減が予想されます。
　新水道ビジョン（平成29年度策定）で定めた施策目標の達成と適切な事業運営を継続していくために、直営業務の委託化や施設のダウンサイジングなど様々な経費削減策や収入面の補強策について検討のうえ経営戦略を策定（平成30年度予定）し、効率的な企業経営と積極的な投資を進めていく必要があります。</t>
    <rPh sb="188" eb="189">
      <t>シン</t>
    </rPh>
    <rPh sb="189" eb="191">
      <t>スイドウ</t>
    </rPh>
    <rPh sb="196" eb="198">
      <t>ヘイセイ</t>
    </rPh>
    <rPh sb="200" eb="202">
      <t>ネンド</t>
    </rPh>
    <rPh sb="202" eb="204">
      <t>サクテイ</t>
    </rPh>
    <rPh sb="206" eb="207">
      <t>サダ</t>
    </rPh>
    <rPh sb="209" eb="211">
      <t>シサク</t>
    </rPh>
    <rPh sb="211" eb="213">
      <t>モクヒョウ</t>
    </rPh>
    <rPh sb="214" eb="216">
      <t>タッセイ</t>
    </rPh>
    <rPh sb="277" eb="279">
      <t>ケントウ</t>
    </rPh>
    <rPh sb="282" eb="284">
      <t>ケイエイ</t>
    </rPh>
    <rPh sb="284" eb="286">
      <t>センリャク</t>
    </rPh>
    <rPh sb="287" eb="289">
      <t>サクテイ</t>
    </rPh>
    <rPh sb="290" eb="292">
      <t>ヘイセイ</t>
    </rPh>
    <rPh sb="294" eb="296">
      <t>ネンド</t>
    </rPh>
    <rPh sb="296" eb="298">
      <t>ヨテイ</t>
    </rPh>
    <phoneticPr fontId="4"/>
  </si>
  <si>
    <t xml:space="preserve">　定期的に設備の更新を行っており、①有形固定資産減価償却率は類似団体や全国平均値よりも低く抑えられています。
　なお、③管路更新率が年々低下していろことから、②管路経年化率は増加傾向を示し、今後、管路の計画的な更新に取り組む必要があります。
　管路の更新にあたっては、実質的な使用可能年数に基づいて更新時期を定め、老朽化した管路の計画的な更新を図っていきます。
</t>
    <rPh sb="64" eb="65">
      <t>リツ</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</si>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</sst>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1.34</c:v>
                </c:pt>
                <c:pt idx="1">
                  <c:v>1.1299999999999999</c:v>
                </c:pt>
                <c:pt idx="2">
                  <c:v>0.93</c:v>
                </c:pt>
                <c:pt idx="3">
                  <c:v>0.76</c:v>
                </c:pt>
                <c:pt idx="4">
                  <c:v>0.72</c:v>
                </c:pt>
              </c:numCache>
            </c:numRef>
          </c:val>
          <c:extLst>
            <c:ext xmlns:c16="http://schemas.microsoft.com/office/drawing/2014/chart" uri="{C3380CC4-5D6E-409C-BE32-E72D297353CC}">
              <c16:uniqueId val="{00000000-2BBC-4B42-AEC7-C901100CDAAC}"/>
            </c:ext>
          </c:extLst>
        </c:ser>
        <c:dLbls>
          <c:showLegendKey val="0"/>
          <c:showVal val="0"/>
          <c:showCatName val="0"/>
          <c:showSerName val="0"/>
          <c:showPercent val="0"/>
          <c:showBubbleSize val="0"/>
        </c:dLbls>
        <c:gapWidth val="150"/>
        <c:axId val="89041152"/>
        <c:axId val="8905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0.72</c:v>
                </c:pt>
                <c:pt idx="3">
                  <c:v>0.67</c:v>
                </c:pt>
                <c:pt idx="4">
                  <c:v>0.67</c:v>
                </c:pt>
              </c:numCache>
            </c:numRef>
          </c:val>
          <c:smooth val="0"/>
          <c:extLst>
            <c:ext xmlns:c16="http://schemas.microsoft.com/office/drawing/2014/chart" uri="{C3380CC4-5D6E-409C-BE32-E72D297353CC}">
              <c16:uniqueId val="{00000001-2BBC-4B42-AEC7-C901100CDAAC}"/>
            </c:ext>
          </c:extLst>
        </c:ser>
        <c:dLbls>
          <c:showLegendKey val="0"/>
          <c:showVal val="0"/>
          <c:showCatName val="0"/>
          <c:showSerName val="0"/>
          <c:showPercent val="0"/>
          <c:showBubbleSize val="0"/>
        </c:dLbls>
        <c:marker val="1"/>
        <c:smooth val="0"/>
        <c:axId val="89041152"/>
        <c:axId val="89055616"/>
      </c:lineChart>
      <c:dateAx>
        <c:axId val="89041152"/>
        <c:scaling>
          <c:orientation val="minMax"/>
        </c:scaling>
        <c:delete val="1"/>
        <c:axPos val="b"/>
        <c:numFmt formatCode="ge" sourceLinked="1"/>
        <c:majorTickMark val="none"/>
        <c:minorTickMark val="none"/>
        <c:tickLblPos val="none"/>
        <c:crossAx val="89055616"/>
        <c:crosses val="autoZero"/>
        <c:auto val="1"/>
        <c:lblOffset val="100"/>
        <c:baseTimeUnit val="years"/>
      </c:dateAx>
      <c:valAx>
        <c:axId val="8905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4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62.29</c:v>
                </c:pt>
                <c:pt idx="1">
                  <c:v>61.91</c:v>
                </c:pt>
                <c:pt idx="2">
                  <c:v>81.88</c:v>
                </c:pt>
                <c:pt idx="3">
                  <c:v>81.83</c:v>
                </c:pt>
                <c:pt idx="4">
                  <c:v>82.39</c:v>
                </c:pt>
              </c:numCache>
            </c:numRef>
          </c:val>
          <c:extLst>
            <c:ext xmlns:c16="http://schemas.microsoft.com/office/drawing/2014/chart" uri="{C3380CC4-5D6E-409C-BE32-E72D297353CC}">
              <c16:uniqueId val="{00000000-6F06-4425-8DBC-1CC1D9E9C987}"/>
            </c:ext>
          </c:extLst>
        </c:ser>
        <c:dLbls>
          <c:showLegendKey val="0"/>
          <c:showVal val="0"/>
          <c:showCatName val="0"/>
          <c:showSerName val="0"/>
          <c:showPercent val="0"/>
          <c:showBubbleSize val="0"/>
        </c:dLbls>
        <c:gapWidth val="150"/>
        <c:axId val="100089216"/>
        <c:axId val="10011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62.71</c:v>
                </c:pt>
                <c:pt idx="1">
                  <c:v>62.15</c:v>
                </c:pt>
                <c:pt idx="2">
                  <c:v>61.61</c:v>
                </c:pt>
                <c:pt idx="3">
                  <c:v>62.34</c:v>
                </c:pt>
                <c:pt idx="4">
                  <c:v>62.46</c:v>
                </c:pt>
              </c:numCache>
            </c:numRef>
          </c:val>
          <c:smooth val="0"/>
          <c:extLst>
            <c:ext xmlns:c16="http://schemas.microsoft.com/office/drawing/2014/chart" uri="{C3380CC4-5D6E-409C-BE32-E72D297353CC}">
              <c16:uniqueId val="{00000001-6F06-4425-8DBC-1CC1D9E9C987}"/>
            </c:ext>
          </c:extLst>
        </c:ser>
        <c:dLbls>
          <c:showLegendKey val="0"/>
          <c:showVal val="0"/>
          <c:showCatName val="0"/>
          <c:showSerName val="0"/>
          <c:showPercent val="0"/>
          <c:showBubbleSize val="0"/>
        </c:dLbls>
        <c:marker val="1"/>
        <c:smooth val="0"/>
        <c:axId val="100089216"/>
        <c:axId val="100115968"/>
      </c:lineChart>
      <c:dateAx>
        <c:axId val="100089216"/>
        <c:scaling>
          <c:orientation val="minMax"/>
        </c:scaling>
        <c:delete val="1"/>
        <c:axPos val="b"/>
        <c:numFmt formatCode="ge" sourceLinked="1"/>
        <c:majorTickMark val="none"/>
        <c:minorTickMark val="none"/>
        <c:tickLblPos val="none"/>
        <c:crossAx val="100115968"/>
        <c:crosses val="autoZero"/>
        <c:auto val="1"/>
        <c:lblOffset val="100"/>
        <c:baseTimeUnit val="years"/>
      </c:dateAx>
      <c:valAx>
        <c:axId val="10011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8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95.53</c:v>
                </c:pt>
                <c:pt idx="1">
                  <c:v>96.03</c:v>
                </c:pt>
                <c:pt idx="2">
                  <c:v>94.97</c:v>
                </c:pt>
                <c:pt idx="3">
                  <c:v>95.3</c:v>
                </c:pt>
                <c:pt idx="4">
                  <c:v>95.67</c:v>
                </c:pt>
              </c:numCache>
            </c:numRef>
          </c:val>
          <c:extLst>
            <c:ext xmlns:c16="http://schemas.microsoft.com/office/drawing/2014/chart" uri="{C3380CC4-5D6E-409C-BE32-E72D297353CC}">
              <c16:uniqueId val="{00000000-E297-42F3-9AB2-BE7A95958705}"/>
            </c:ext>
          </c:extLst>
        </c:ser>
        <c:dLbls>
          <c:showLegendKey val="0"/>
          <c:showVal val="0"/>
          <c:showCatName val="0"/>
          <c:showSerName val="0"/>
          <c:showPercent val="0"/>
          <c:showBubbleSize val="0"/>
        </c:dLbls>
        <c:gapWidth val="150"/>
        <c:axId val="100137984"/>
        <c:axId val="10014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90.54</c:v>
                </c:pt>
                <c:pt idx="1">
                  <c:v>90.64</c:v>
                </c:pt>
                <c:pt idx="2">
                  <c:v>90.23</c:v>
                </c:pt>
                <c:pt idx="3">
                  <c:v>90.15</c:v>
                </c:pt>
                <c:pt idx="4">
                  <c:v>90.62</c:v>
                </c:pt>
              </c:numCache>
            </c:numRef>
          </c:val>
          <c:smooth val="0"/>
          <c:extLst>
            <c:ext xmlns:c16="http://schemas.microsoft.com/office/drawing/2014/chart" uri="{C3380CC4-5D6E-409C-BE32-E72D297353CC}">
              <c16:uniqueId val="{00000001-E297-42F3-9AB2-BE7A95958705}"/>
            </c:ext>
          </c:extLst>
        </c:ser>
        <c:dLbls>
          <c:showLegendKey val="0"/>
          <c:showVal val="0"/>
          <c:showCatName val="0"/>
          <c:showSerName val="0"/>
          <c:showPercent val="0"/>
          <c:showBubbleSize val="0"/>
        </c:dLbls>
        <c:marker val="1"/>
        <c:smooth val="0"/>
        <c:axId val="100137984"/>
        <c:axId val="100148352"/>
      </c:lineChart>
      <c:dateAx>
        <c:axId val="100137984"/>
        <c:scaling>
          <c:orientation val="minMax"/>
        </c:scaling>
        <c:delete val="1"/>
        <c:axPos val="b"/>
        <c:numFmt formatCode="ge" sourceLinked="1"/>
        <c:majorTickMark val="none"/>
        <c:minorTickMark val="none"/>
        <c:tickLblPos val="none"/>
        <c:crossAx val="100148352"/>
        <c:crosses val="autoZero"/>
        <c:auto val="1"/>
        <c:lblOffset val="100"/>
        <c:baseTimeUnit val="years"/>
      </c:dateAx>
      <c:valAx>
        <c:axId val="10014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3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116.5</c:v>
                </c:pt>
                <c:pt idx="1">
                  <c:v>110.91</c:v>
                </c:pt>
                <c:pt idx="2">
                  <c:v>117.84</c:v>
                </c:pt>
                <c:pt idx="3">
                  <c:v>120.38</c:v>
                </c:pt>
                <c:pt idx="4">
                  <c:v>120.85</c:v>
                </c:pt>
              </c:numCache>
            </c:numRef>
          </c:val>
          <c:extLst>
            <c:ext xmlns:c16="http://schemas.microsoft.com/office/drawing/2014/chart" uri="{C3380CC4-5D6E-409C-BE32-E72D297353CC}">
              <c16:uniqueId val="{00000000-9606-4DFD-B28E-0D78B0E9B5A2}"/>
            </c:ext>
          </c:extLst>
        </c:ser>
        <c:dLbls>
          <c:showLegendKey val="0"/>
          <c:showVal val="0"/>
          <c:showCatName val="0"/>
          <c:showSerName val="0"/>
          <c:showPercent val="0"/>
          <c:showBubbleSize val="0"/>
        </c:dLbls>
        <c:gapWidth val="150"/>
        <c:axId val="89397120"/>
        <c:axId val="8940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108.39</c:v>
                </c:pt>
                <c:pt idx="1">
                  <c:v>108.9</c:v>
                </c:pt>
                <c:pt idx="2">
                  <c:v>114.43</c:v>
                </c:pt>
                <c:pt idx="3">
                  <c:v>114.08</c:v>
                </c:pt>
                <c:pt idx="4">
                  <c:v>115.36</c:v>
                </c:pt>
              </c:numCache>
            </c:numRef>
          </c:val>
          <c:smooth val="0"/>
          <c:extLst>
            <c:ext xmlns:c16="http://schemas.microsoft.com/office/drawing/2014/chart" uri="{C3380CC4-5D6E-409C-BE32-E72D297353CC}">
              <c16:uniqueId val="{00000001-9606-4DFD-B28E-0D78B0E9B5A2}"/>
            </c:ext>
          </c:extLst>
        </c:ser>
        <c:dLbls>
          <c:showLegendKey val="0"/>
          <c:showVal val="0"/>
          <c:showCatName val="0"/>
          <c:showSerName val="0"/>
          <c:showPercent val="0"/>
          <c:showBubbleSize val="0"/>
        </c:dLbls>
        <c:marker val="1"/>
        <c:smooth val="0"/>
        <c:axId val="89397120"/>
        <c:axId val="89403392"/>
      </c:lineChart>
      <c:dateAx>
        <c:axId val="89397120"/>
        <c:scaling>
          <c:orientation val="minMax"/>
        </c:scaling>
        <c:delete val="1"/>
        <c:axPos val="b"/>
        <c:numFmt formatCode="ge" sourceLinked="1"/>
        <c:majorTickMark val="none"/>
        <c:minorTickMark val="none"/>
        <c:tickLblPos val="none"/>
        <c:crossAx val="89403392"/>
        <c:crosses val="autoZero"/>
        <c:auto val="1"/>
        <c:lblOffset val="100"/>
        <c:baseTimeUnit val="years"/>
      </c:dateAx>
      <c:valAx>
        <c:axId val="89403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39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38.31</c:v>
                </c:pt>
                <c:pt idx="1">
                  <c:v>39.47</c:v>
                </c:pt>
                <c:pt idx="2">
                  <c:v>40.6</c:v>
                </c:pt>
                <c:pt idx="3">
                  <c:v>42.04</c:v>
                </c:pt>
                <c:pt idx="4">
                  <c:v>43.22</c:v>
                </c:pt>
              </c:numCache>
            </c:numRef>
          </c:val>
          <c:extLst>
            <c:ext xmlns:c16="http://schemas.microsoft.com/office/drawing/2014/chart" uri="{C3380CC4-5D6E-409C-BE32-E72D297353CC}">
              <c16:uniqueId val="{00000000-A66B-48A3-9A24-22320EE6C49C}"/>
            </c:ext>
          </c:extLst>
        </c:ser>
        <c:dLbls>
          <c:showLegendKey val="0"/>
          <c:showVal val="0"/>
          <c:showCatName val="0"/>
          <c:showSerName val="0"/>
          <c:showPercent val="0"/>
          <c:showBubbleSize val="0"/>
        </c:dLbls>
        <c:gapWidth val="150"/>
        <c:axId val="89429504"/>
        <c:axId val="8943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42.43</c:v>
                </c:pt>
                <c:pt idx="1">
                  <c:v>43.24</c:v>
                </c:pt>
                <c:pt idx="2">
                  <c:v>46.36</c:v>
                </c:pt>
                <c:pt idx="3">
                  <c:v>47.37</c:v>
                </c:pt>
                <c:pt idx="4">
                  <c:v>48.01</c:v>
                </c:pt>
              </c:numCache>
            </c:numRef>
          </c:val>
          <c:smooth val="0"/>
          <c:extLst>
            <c:ext xmlns:c16="http://schemas.microsoft.com/office/drawing/2014/chart" uri="{C3380CC4-5D6E-409C-BE32-E72D297353CC}">
              <c16:uniqueId val="{00000001-A66B-48A3-9A24-22320EE6C49C}"/>
            </c:ext>
          </c:extLst>
        </c:ser>
        <c:dLbls>
          <c:showLegendKey val="0"/>
          <c:showVal val="0"/>
          <c:showCatName val="0"/>
          <c:showSerName val="0"/>
          <c:showPercent val="0"/>
          <c:showBubbleSize val="0"/>
        </c:dLbls>
        <c:marker val="1"/>
        <c:smooth val="0"/>
        <c:axId val="89429504"/>
        <c:axId val="89431424"/>
      </c:lineChart>
      <c:dateAx>
        <c:axId val="89429504"/>
        <c:scaling>
          <c:orientation val="minMax"/>
        </c:scaling>
        <c:delete val="1"/>
        <c:axPos val="b"/>
        <c:numFmt formatCode="ge" sourceLinked="1"/>
        <c:majorTickMark val="none"/>
        <c:minorTickMark val="none"/>
        <c:tickLblPos val="none"/>
        <c:crossAx val="89431424"/>
        <c:crosses val="autoZero"/>
        <c:auto val="1"/>
        <c:lblOffset val="100"/>
        <c:baseTimeUnit val="years"/>
      </c:dateAx>
      <c:valAx>
        <c:axId val="8943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2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3.73</c:v>
                </c:pt>
                <c:pt idx="1">
                  <c:v>5.56</c:v>
                </c:pt>
                <c:pt idx="2">
                  <c:v>8.2899999999999991</c:v>
                </c:pt>
                <c:pt idx="3">
                  <c:v>8.16</c:v>
                </c:pt>
                <c:pt idx="4">
                  <c:v>8.92</c:v>
                </c:pt>
              </c:numCache>
            </c:numRef>
          </c:val>
          <c:extLst>
            <c:ext xmlns:c16="http://schemas.microsoft.com/office/drawing/2014/chart" uri="{C3380CC4-5D6E-409C-BE32-E72D297353CC}">
              <c16:uniqueId val="{00000000-19A9-4BFB-8D55-ED45ED49378B}"/>
            </c:ext>
          </c:extLst>
        </c:ser>
        <c:dLbls>
          <c:showLegendKey val="0"/>
          <c:showVal val="0"/>
          <c:showCatName val="0"/>
          <c:showSerName val="0"/>
          <c:showPercent val="0"/>
          <c:showBubbleSize val="0"/>
        </c:dLbls>
        <c:gapWidth val="150"/>
        <c:axId val="89457792"/>
        <c:axId val="8945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11.07</c:v>
                </c:pt>
                <c:pt idx="1">
                  <c:v>12.21</c:v>
                </c:pt>
                <c:pt idx="2">
                  <c:v>13.57</c:v>
                </c:pt>
                <c:pt idx="3">
                  <c:v>14.27</c:v>
                </c:pt>
                <c:pt idx="4">
                  <c:v>16.170000000000002</c:v>
                </c:pt>
              </c:numCache>
            </c:numRef>
          </c:val>
          <c:smooth val="0"/>
          <c:extLst>
            <c:ext xmlns:c16="http://schemas.microsoft.com/office/drawing/2014/chart" uri="{C3380CC4-5D6E-409C-BE32-E72D297353CC}">
              <c16:uniqueId val="{00000001-19A9-4BFB-8D55-ED45ED49378B}"/>
            </c:ext>
          </c:extLst>
        </c:ser>
        <c:dLbls>
          <c:showLegendKey val="0"/>
          <c:showVal val="0"/>
          <c:showCatName val="0"/>
          <c:showSerName val="0"/>
          <c:showPercent val="0"/>
          <c:showBubbleSize val="0"/>
        </c:dLbls>
        <c:marker val="1"/>
        <c:smooth val="0"/>
        <c:axId val="89457792"/>
        <c:axId val="89459712"/>
      </c:lineChart>
      <c:dateAx>
        <c:axId val="89457792"/>
        <c:scaling>
          <c:orientation val="minMax"/>
        </c:scaling>
        <c:delete val="1"/>
        <c:axPos val="b"/>
        <c:numFmt formatCode="ge" sourceLinked="1"/>
        <c:majorTickMark val="none"/>
        <c:minorTickMark val="none"/>
        <c:tickLblPos val="none"/>
        <c:crossAx val="89459712"/>
        <c:crosses val="autoZero"/>
        <c:auto val="1"/>
        <c:lblOffset val="100"/>
        <c:baseTimeUnit val="years"/>
      </c:dateAx>
      <c:valAx>
        <c:axId val="8945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5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F8-4517-9013-DA5698F670AD}"/>
            </c:ext>
          </c:extLst>
        </c:ser>
        <c:dLbls>
          <c:showLegendKey val="0"/>
          <c:showVal val="0"/>
          <c:showCatName val="0"/>
          <c:showSerName val="0"/>
          <c:showPercent val="0"/>
          <c:showBubbleSize val="0"/>
        </c:dLbls>
        <c:gapWidth val="150"/>
        <c:axId val="89494656"/>
        <c:axId val="8949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c:v>
                </c:pt>
                <c:pt idx="1">
                  <c:v>3.47</c:v>
                </c:pt>
                <c:pt idx="2">
                  <c:v>0.13</c:v>
                </c:pt>
                <c:pt idx="3" formatCode="#,##0.00;&quot;△&quot;#,##0.00">
                  <c:v>0</c:v>
                </c:pt>
                <c:pt idx="4" formatCode="#,##0.00;&quot;△&quot;#,##0.00">
                  <c:v>0</c:v>
                </c:pt>
              </c:numCache>
            </c:numRef>
          </c:val>
          <c:smooth val="0"/>
          <c:extLst>
            <c:ext xmlns:c16="http://schemas.microsoft.com/office/drawing/2014/chart" uri="{C3380CC4-5D6E-409C-BE32-E72D297353CC}">
              <c16:uniqueId val="{00000001-0DF8-4517-9013-DA5698F670AD}"/>
            </c:ext>
          </c:extLst>
        </c:ser>
        <c:dLbls>
          <c:showLegendKey val="0"/>
          <c:showVal val="0"/>
          <c:showCatName val="0"/>
          <c:showSerName val="0"/>
          <c:showPercent val="0"/>
          <c:showBubbleSize val="0"/>
        </c:dLbls>
        <c:marker val="1"/>
        <c:smooth val="0"/>
        <c:axId val="89494656"/>
        <c:axId val="89496576"/>
      </c:lineChart>
      <c:dateAx>
        <c:axId val="89494656"/>
        <c:scaling>
          <c:orientation val="minMax"/>
        </c:scaling>
        <c:delete val="1"/>
        <c:axPos val="b"/>
        <c:numFmt formatCode="ge" sourceLinked="1"/>
        <c:majorTickMark val="none"/>
        <c:minorTickMark val="none"/>
        <c:tickLblPos val="none"/>
        <c:crossAx val="89496576"/>
        <c:crosses val="autoZero"/>
        <c:auto val="1"/>
        <c:lblOffset val="100"/>
        <c:baseTimeUnit val="years"/>
      </c:dateAx>
      <c:valAx>
        <c:axId val="89496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49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588.49</c:v>
                </c:pt>
                <c:pt idx="1">
                  <c:v>654.79999999999995</c:v>
                </c:pt>
                <c:pt idx="2">
                  <c:v>474.51</c:v>
                </c:pt>
                <c:pt idx="3">
                  <c:v>619.09</c:v>
                </c:pt>
                <c:pt idx="4">
                  <c:v>666</c:v>
                </c:pt>
              </c:numCache>
            </c:numRef>
          </c:val>
          <c:extLst>
            <c:ext xmlns:c16="http://schemas.microsoft.com/office/drawing/2014/chart" uri="{C3380CC4-5D6E-409C-BE32-E72D297353CC}">
              <c16:uniqueId val="{00000000-64FB-4534-B4D6-215CCDD29F1D}"/>
            </c:ext>
          </c:extLst>
        </c:ser>
        <c:dLbls>
          <c:showLegendKey val="0"/>
          <c:showVal val="0"/>
          <c:showCatName val="0"/>
          <c:showSerName val="0"/>
          <c:showPercent val="0"/>
          <c:showBubbleSize val="0"/>
        </c:dLbls>
        <c:gapWidth val="150"/>
        <c:axId val="89518848"/>
        <c:axId val="8952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590.46</c:v>
                </c:pt>
                <c:pt idx="1">
                  <c:v>628.34</c:v>
                </c:pt>
                <c:pt idx="2">
                  <c:v>289.8</c:v>
                </c:pt>
                <c:pt idx="3">
                  <c:v>299.44</c:v>
                </c:pt>
                <c:pt idx="4">
                  <c:v>311.99</c:v>
                </c:pt>
              </c:numCache>
            </c:numRef>
          </c:val>
          <c:smooth val="0"/>
          <c:extLst>
            <c:ext xmlns:c16="http://schemas.microsoft.com/office/drawing/2014/chart" uri="{C3380CC4-5D6E-409C-BE32-E72D297353CC}">
              <c16:uniqueId val="{00000001-64FB-4534-B4D6-215CCDD29F1D}"/>
            </c:ext>
          </c:extLst>
        </c:ser>
        <c:dLbls>
          <c:showLegendKey val="0"/>
          <c:showVal val="0"/>
          <c:showCatName val="0"/>
          <c:showSerName val="0"/>
          <c:showPercent val="0"/>
          <c:showBubbleSize val="0"/>
        </c:dLbls>
        <c:marker val="1"/>
        <c:smooth val="0"/>
        <c:axId val="89518848"/>
        <c:axId val="89520768"/>
      </c:lineChart>
      <c:dateAx>
        <c:axId val="89518848"/>
        <c:scaling>
          <c:orientation val="minMax"/>
        </c:scaling>
        <c:delete val="1"/>
        <c:axPos val="b"/>
        <c:numFmt formatCode="ge" sourceLinked="1"/>
        <c:majorTickMark val="none"/>
        <c:minorTickMark val="none"/>
        <c:tickLblPos val="none"/>
        <c:crossAx val="89520768"/>
        <c:crosses val="autoZero"/>
        <c:auto val="1"/>
        <c:lblOffset val="100"/>
        <c:baseTimeUnit val="years"/>
      </c:dateAx>
      <c:valAx>
        <c:axId val="89520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51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61.6</c:v>
                </c:pt>
                <c:pt idx="1">
                  <c:v>55.12</c:v>
                </c:pt>
                <c:pt idx="2">
                  <c:v>49.44</c:v>
                </c:pt>
                <c:pt idx="3">
                  <c:v>42.24</c:v>
                </c:pt>
                <c:pt idx="4">
                  <c:v>35.5</c:v>
                </c:pt>
              </c:numCache>
            </c:numRef>
          </c:val>
          <c:extLst>
            <c:ext xmlns:c16="http://schemas.microsoft.com/office/drawing/2014/chart" uri="{C3380CC4-5D6E-409C-BE32-E72D297353CC}">
              <c16:uniqueId val="{00000000-D8CC-491E-8DC1-21F4F2093799}"/>
            </c:ext>
          </c:extLst>
        </c:ser>
        <c:dLbls>
          <c:showLegendKey val="0"/>
          <c:showVal val="0"/>
          <c:showCatName val="0"/>
          <c:showSerName val="0"/>
          <c:showPercent val="0"/>
          <c:showBubbleSize val="0"/>
        </c:dLbls>
        <c:gapWidth val="150"/>
        <c:axId val="89555328"/>
        <c:axId val="8955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299.16000000000003</c:v>
                </c:pt>
                <c:pt idx="1">
                  <c:v>297.13</c:v>
                </c:pt>
                <c:pt idx="2">
                  <c:v>301.99</c:v>
                </c:pt>
                <c:pt idx="3">
                  <c:v>298.08999999999997</c:v>
                </c:pt>
                <c:pt idx="4">
                  <c:v>291.77999999999997</c:v>
                </c:pt>
              </c:numCache>
            </c:numRef>
          </c:val>
          <c:smooth val="0"/>
          <c:extLst>
            <c:ext xmlns:c16="http://schemas.microsoft.com/office/drawing/2014/chart" uri="{C3380CC4-5D6E-409C-BE32-E72D297353CC}">
              <c16:uniqueId val="{00000001-D8CC-491E-8DC1-21F4F2093799}"/>
            </c:ext>
          </c:extLst>
        </c:ser>
        <c:dLbls>
          <c:showLegendKey val="0"/>
          <c:showVal val="0"/>
          <c:showCatName val="0"/>
          <c:showSerName val="0"/>
          <c:showPercent val="0"/>
          <c:showBubbleSize val="0"/>
        </c:dLbls>
        <c:marker val="1"/>
        <c:smooth val="0"/>
        <c:axId val="89555328"/>
        <c:axId val="89557248"/>
      </c:lineChart>
      <c:dateAx>
        <c:axId val="89555328"/>
        <c:scaling>
          <c:orientation val="minMax"/>
        </c:scaling>
        <c:delete val="1"/>
        <c:axPos val="b"/>
        <c:numFmt formatCode="ge" sourceLinked="1"/>
        <c:majorTickMark val="none"/>
        <c:minorTickMark val="none"/>
        <c:tickLblPos val="none"/>
        <c:crossAx val="89557248"/>
        <c:crosses val="autoZero"/>
        <c:auto val="1"/>
        <c:lblOffset val="100"/>
        <c:baseTimeUnit val="years"/>
      </c:dateAx>
      <c:valAx>
        <c:axId val="89557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55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112.41</c:v>
                </c:pt>
                <c:pt idx="1">
                  <c:v>106.74</c:v>
                </c:pt>
                <c:pt idx="2">
                  <c:v>116.12</c:v>
                </c:pt>
                <c:pt idx="3">
                  <c:v>117.77</c:v>
                </c:pt>
                <c:pt idx="4">
                  <c:v>117.47</c:v>
                </c:pt>
              </c:numCache>
            </c:numRef>
          </c:val>
          <c:extLst>
            <c:ext xmlns:c16="http://schemas.microsoft.com/office/drawing/2014/chart" uri="{C3380CC4-5D6E-409C-BE32-E72D297353CC}">
              <c16:uniqueId val="{00000000-9F5D-4A06-8D0E-806C269BED62}"/>
            </c:ext>
          </c:extLst>
        </c:ser>
        <c:dLbls>
          <c:showLegendKey val="0"/>
          <c:showVal val="0"/>
          <c:showCatName val="0"/>
          <c:showSerName val="0"/>
          <c:showPercent val="0"/>
          <c:showBubbleSize val="0"/>
        </c:dLbls>
        <c:gapWidth val="150"/>
        <c:axId val="92098560"/>
        <c:axId val="9210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99.91</c:v>
                </c:pt>
                <c:pt idx="1">
                  <c:v>99.89</c:v>
                </c:pt>
                <c:pt idx="2">
                  <c:v>107.05</c:v>
                </c:pt>
                <c:pt idx="3">
                  <c:v>106.4</c:v>
                </c:pt>
                <c:pt idx="4">
                  <c:v>107.61</c:v>
                </c:pt>
              </c:numCache>
            </c:numRef>
          </c:val>
          <c:smooth val="0"/>
          <c:extLst>
            <c:ext xmlns:c16="http://schemas.microsoft.com/office/drawing/2014/chart" uri="{C3380CC4-5D6E-409C-BE32-E72D297353CC}">
              <c16:uniqueId val="{00000001-9F5D-4A06-8D0E-806C269BED62}"/>
            </c:ext>
          </c:extLst>
        </c:ser>
        <c:dLbls>
          <c:showLegendKey val="0"/>
          <c:showVal val="0"/>
          <c:showCatName val="0"/>
          <c:showSerName val="0"/>
          <c:showPercent val="0"/>
          <c:showBubbleSize val="0"/>
        </c:dLbls>
        <c:marker val="1"/>
        <c:smooth val="0"/>
        <c:axId val="92098560"/>
        <c:axId val="92100480"/>
      </c:lineChart>
      <c:dateAx>
        <c:axId val="92098560"/>
        <c:scaling>
          <c:orientation val="minMax"/>
        </c:scaling>
        <c:delete val="1"/>
        <c:axPos val="b"/>
        <c:numFmt formatCode="ge" sourceLinked="1"/>
        <c:majorTickMark val="none"/>
        <c:minorTickMark val="none"/>
        <c:tickLblPos val="none"/>
        <c:crossAx val="92100480"/>
        <c:crosses val="autoZero"/>
        <c:auto val="1"/>
        <c:lblOffset val="100"/>
        <c:baseTimeUnit val="years"/>
      </c:dateAx>
      <c:valAx>
        <c:axId val="9210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9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125.95</c:v>
                </c:pt>
                <c:pt idx="1">
                  <c:v>132.53</c:v>
                </c:pt>
                <c:pt idx="2">
                  <c:v>121.73</c:v>
                </c:pt>
                <c:pt idx="3">
                  <c:v>119.91</c:v>
                </c:pt>
                <c:pt idx="4">
                  <c:v>120.06</c:v>
                </c:pt>
              </c:numCache>
            </c:numRef>
          </c:val>
          <c:extLst>
            <c:ext xmlns:c16="http://schemas.microsoft.com/office/drawing/2014/chart" uri="{C3380CC4-5D6E-409C-BE32-E72D297353CC}">
              <c16:uniqueId val="{00000000-B321-4CCA-A75B-5AB01671E0AD}"/>
            </c:ext>
          </c:extLst>
        </c:ser>
        <c:dLbls>
          <c:showLegendKey val="0"/>
          <c:showVal val="0"/>
          <c:showCatName val="0"/>
          <c:showSerName val="0"/>
          <c:showPercent val="0"/>
          <c:showBubbleSize val="0"/>
        </c:dLbls>
        <c:gapWidth val="150"/>
        <c:axId val="92122496"/>
        <c:axId val="9212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164.25</c:v>
                </c:pt>
                <c:pt idx="1">
                  <c:v>165.34</c:v>
                </c:pt>
                <c:pt idx="2">
                  <c:v>155.09</c:v>
                </c:pt>
                <c:pt idx="3">
                  <c:v>156.29</c:v>
                </c:pt>
                <c:pt idx="4">
                  <c:v>155.69</c:v>
                </c:pt>
              </c:numCache>
            </c:numRef>
          </c:val>
          <c:smooth val="0"/>
          <c:extLst>
            <c:ext xmlns:c16="http://schemas.microsoft.com/office/drawing/2014/chart" uri="{C3380CC4-5D6E-409C-BE32-E72D297353CC}">
              <c16:uniqueId val="{00000001-B321-4CCA-A75B-5AB01671E0AD}"/>
            </c:ext>
          </c:extLst>
        </c:ser>
        <c:dLbls>
          <c:showLegendKey val="0"/>
          <c:showVal val="0"/>
          <c:showCatName val="0"/>
          <c:showSerName val="0"/>
          <c:showPercent val="0"/>
          <c:showBubbleSize val="0"/>
        </c:dLbls>
        <c:marker val="1"/>
        <c:smooth val="0"/>
        <c:axId val="92122496"/>
        <c:axId val="92124672"/>
      </c:lineChart>
      <c:dateAx>
        <c:axId val="92122496"/>
        <c:scaling>
          <c:orientation val="minMax"/>
        </c:scaling>
        <c:delete val="1"/>
        <c:axPos val="b"/>
        <c:numFmt formatCode="ge" sourceLinked="1"/>
        <c:majorTickMark val="none"/>
        <c:minorTickMark val="none"/>
        <c:tickLblPos val="none"/>
        <c:crossAx val="92124672"/>
        <c:crosses val="autoZero"/>
        <c:auto val="1"/>
        <c:lblOffset val="100"/>
        <c:baseTimeUnit val="years"/>
      </c:dateAx>
      <c:valAx>
        <c:axId val="9212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2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愛知県　安城市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A2</v>
      </c>
      <c r="X8" s="83"/>
      <c r="Y8" s="83"/>
      <c r="Z8" s="83"/>
      <c r="AA8" s="83"/>
      <c r="AB8" s="83"/>
      <c r="AC8" s="83"/>
      <c r="AD8" s="84" t="s">
        <v>119</v>
      </c>
      <c r="AE8" s="84"/>
      <c r="AF8" s="84"/>
      <c r="AG8" s="84"/>
      <c r="AH8" s="84"/>
      <c r="AI8" s="84"/>
      <c r="AJ8" s="84"/>
      <c r="AK8" s="5"/>
      <c r="AL8" s="71">
        <f>データ!$R$6</f>
        <v>186837</v>
      </c>
      <c r="AM8" s="71"/>
      <c r="AN8" s="71"/>
      <c r="AO8" s="71"/>
      <c r="AP8" s="71"/>
      <c r="AQ8" s="71"/>
      <c r="AR8" s="71"/>
      <c r="AS8" s="71"/>
      <c r="AT8" s="67">
        <f>データ!$S$6</f>
        <v>86.05</v>
      </c>
      <c r="AU8" s="68"/>
      <c r="AV8" s="68"/>
      <c r="AW8" s="68"/>
      <c r="AX8" s="68"/>
      <c r="AY8" s="68"/>
      <c r="AZ8" s="68"/>
      <c r="BA8" s="68"/>
      <c r="BB8" s="70">
        <f>データ!$T$6</f>
        <v>2171.2600000000002</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93.83</v>
      </c>
      <c r="J10" s="68"/>
      <c r="K10" s="68"/>
      <c r="L10" s="68"/>
      <c r="M10" s="68"/>
      <c r="N10" s="68"/>
      <c r="O10" s="69"/>
      <c r="P10" s="70">
        <f>データ!$P$6</f>
        <v>99.91</v>
      </c>
      <c r="Q10" s="70"/>
      <c r="R10" s="70"/>
      <c r="S10" s="70"/>
      <c r="T10" s="70"/>
      <c r="U10" s="70"/>
      <c r="V10" s="70"/>
      <c r="W10" s="71">
        <f>データ!$Q$6</f>
        <v>2160</v>
      </c>
      <c r="X10" s="71"/>
      <c r="Y10" s="71"/>
      <c r="Z10" s="71"/>
      <c r="AA10" s="71"/>
      <c r="AB10" s="71"/>
      <c r="AC10" s="71"/>
      <c r="AD10" s="2"/>
      <c r="AE10" s="2"/>
      <c r="AF10" s="2"/>
      <c r="AG10" s="2"/>
      <c r="AH10" s="5"/>
      <c r="AI10" s="5"/>
      <c r="AJ10" s="5"/>
      <c r="AK10" s="5"/>
      <c r="AL10" s="71">
        <f>データ!$U$6</f>
        <v>187027</v>
      </c>
      <c r="AM10" s="71"/>
      <c r="AN10" s="71"/>
      <c r="AO10" s="71"/>
      <c r="AP10" s="71"/>
      <c r="AQ10" s="71"/>
      <c r="AR10" s="71"/>
      <c r="AS10" s="71"/>
      <c r="AT10" s="67">
        <f>データ!$V$6</f>
        <v>86.01</v>
      </c>
      <c r="AU10" s="68"/>
      <c r="AV10" s="68"/>
      <c r="AW10" s="68"/>
      <c r="AX10" s="68"/>
      <c r="AY10" s="68"/>
      <c r="AZ10" s="68"/>
      <c r="BA10" s="68"/>
      <c r="BB10" s="70">
        <f>データ!$W$6</f>
        <v>2174.48</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116</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232122</v>
      </c>
      <c r="D6" s="34">
        <f t="shared" si="3"/>
        <v>46</v>
      </c>
      <c r="E6" s="34">
        <f t="shared" si="3"/>
        <v>1</v>
      </c>
      <c r="F6" s="34">
        <f t="shared" si="3"/>
        <v>0</v>
      </c>
      <c r="G6" s="34">
        <f t="shared" si="3"/>
        <v>1</v>
      </c>
      <c r="H6" s="34" t="str">
        <f t="shared" si="3"/>
        <v>愛知県　安城市</v>
      </c>
      <c r="I6" s="34" t="str">
        <f t="shared" si="3"/>
        <v>法適用</v>
      </c>
      <c r="J6" s="34" t="str">
        <f t="shared" si="3"/>
        <v>水道事業</v>
      </c>
      <c r="K6" s="34" t="str">
        <f t="shared" si="3"/>
        <v>末端給水事業</v>
      </c>
      <c r="L6" s="34" t="str">
        <f t="shared" si="3"/>
        <v>A2</v>
      </c>
      <c r="M6" s="34">
        <f t="shared" si="3"/>
        <v>0</v>
      </c>
      <c r="N6" s="35" t="str">
        <f t="shared" si="3"/>
        <v>-</v>
      </c>
      <c r="O6" s="35">
        <f t="shared" si="3"/>
        <v>93.83</v>
      </c>
      <c r="P6" s="35">
        <f t="shared" si="3"/>
        <v>99.91</v>
      </c>
      <c r="Q6" s="35">
        <f t="shared" si="3"/>
        <v>2160</v>
      </c>
      <c r="R6" s="35">
        <f t="shared" si="3"/>
        <v>186837</v>
      </c>
      <c r="S6" s="35">
        <f t="shared" si="3"/>
        <v>86.05</v>
      </c>
      <c r="T6" s="35">
        <f t="shared" si="3"/>
        <v>2171.2600000000002</v>
      </c>
      <c r="U6" s="35">
        <f t="shared" si="3"/>
        <v>187027</v>
      </c>
      <c r="V6" s="35">
        <f t="shared" si="3"/>
        <v>86.01</v>
      </c>
      <c r="W6" s="35">
        <f t="shared" si="3"/>
        <v>2174.48</v>
      </c>
      <c r="X6" s="36">
        <f>IF(X7="",NA(),X7)</f>
        <v>116.5</v>
      </c>
      <c r="Y6" s="36">
        <f t="shared" ref="Y6:AG6" si="4">IF(Y7="",NA(),Y7)</f>
        <v>110.91</v>
      </c>
      <c r="Z6" s="36">
        <f t="shared" si="4"/>
        <v>117.84</v>
      </c>
      <c r="AA6" s="36">
        <f t="shared" si="4"/>
        <v>120.38</v>
      </c>
      <c r="AB6" s="36">
        <f t="shared" si="4"/>
        <v>120.85</v>
      </c>
      <c r="AC6" s="36">
        <f t="shared" si="4"/>
        <v>108.39</v>
      </c>
      <c r="AD6" s="36">
        <f t="shared" si="4"/>
        <v>108.9</v>
      </c>
      <c r="AE6" s="36">
        <f t="shared" si="4"/>
        <v>114.43</v>
      </c>
      <c r="AF6" s="36">
        <f t="shared" si="4"/>
        <v>114.08</v>
      </c>
      <c r="AG6" s="36">
        <f t="shared" si="4"/>
        <v>115.36</v>
      </c>
      <c r="AH6" s="35" t="str">
        <f>IF(AH7="","",IF(AH7="-","【-】","【"&amp;SUBSTITUTE(TEXT(AH7,"#,##0.00"),"-","△")&amp;"】"))</f>
        <v>【114.35】</v>
      </c>
      <c r="AI6" s="35">
        <f>IF(AI7="",NA(),AI7)</f>
        <v>0</v>
      </c>
      <c r="AJ6" s="35">
        <f t="shared" ref="AJ6:AR6" si="5">IF(AJ7="",NA(),AJ7)</f>
        <v>0</v>
      </c>
      <c r="AK6" s="35">
        <f t="shared" si="5"/>
        <v>0</v>
      </c>
      <c r="AL6" s="35">
        <f t="shared" si="5"/>
        <v>0</v>
      </c>
      <c r="AM6" s="35">
        <f t="shared" si="5"/>
        <v>0</v>
      </c>
      <c r="AN6" s="36">
        <f t="shared" si="5"/>
        <v>3.08</v>
      </c>
      <c r="AO6" s="36">
        <f t="shared" si="5"/>
        <v>3.47</v>
      </c>
      <c r="AP6" s="36">
        <f t="shared" si="5"/>
        <v>0.13</v>
      </c>
      <c r="AQ6" s="35">
        <f t="shared" si="5"/>
        <v>0</v>
      </c>
      <c r="AR6" s="35">
        <f t="shared" si="5"/>
        <v>0</v>
      </c>
      <c r="AS6" s="35" t="str">
        <f>IF(AS7="","",IF(AS7="-","【-】","【"&amp;SUBSTITUTE(TEXT(AS7,"#,##0.00"),"-","△")&amp;"】"))</f>
        <v>【0.79】</v>
      </c>
      <c r="AT6" s="36">
        <f>IF(AT7="",NA(),AT7)</f>
        <v>588.49</v>
      </c>
      <c r="AU6" s="36">
        <f t="shared" ref="AU6:BC6" si="6">IF(AU7="",NA(),AU7)</f>
        <v>654.79999999999995</v>
      </c>
      <c r="AV6" s="36">
        <f t="shared" si="6"/>
        <v>474.51</v>
      </c>
      <c r="AW6" s="36">
        <f t="shared" si="6"/>
        <v>619.09</v>
      </c>
      <c r="AX6" s="36">
        <f t="shared" si="6"/>
        <v>666</v>
      </c>
      <c r="AY6" s="36">
        <f t="shared" si="6"/>
        <v>590.46</v>
      </c>
      <c r="AZ6" s="36">
        <f t="shared" si="6"/>
        <v>628.34</v>
      </c>
      <c r="BA6" s="36">
        <f t="shared" si="6"/>
        <v>289.8</v>
      </c>
      <c r="BB6" s="36">
        <f t="shared" si="6"/>
        <v>299.44</v>
      </c>
      <c r="BC6" s="36">
        <f t="shared" si="6"/>
        <v>311.99</v>
      </c>
      <c r="BD6" s="35" t="str">
        <f>IF(BD7="","",IF(BD7="-","【-】","【"&amp;SUBSTITUTE(TEXT(BD7,"#,##0.00"),"-","△")&amp;"】"))</f>
        <v>【262.87】</v>
      </c>
      <c r="BE6" s="36">
        <f>IF(BE7="",NA(),BE7)</f>
        <v>61.6</v>
      </c>
      <c r="BF6" s="36">
        <f t="shared" ref="BF6:BN6" si="7">IF(BF7="",NA(),BF7)</f>
        <v>55.12</v>
      </c>
      <c r="BG6" s="36">
        <f t="shared" si="7"/>
        <v>49.44</v>
      </c>
      <c r="BH6" s="36">
        <f t="shared" si="7"/>
        <v>42.24</v>
      </c>
      <c r="BI6" s="36">
        <f t="shared" si="7"/>
        <v>35.5</v>
      </c>
      <c r="BJ6" s="36">
        <f t="shared" si="7"/>
        <v>299.16000000000003</v>
      </c>
      <c r="BK6" s="36">
        <f t="shared" si="7"/>
        <v>297.13</v>
      </c>
      <c r="BL6" s="36">
        <f t="shared" si="7"/>
        <v>301.99</v>
      </c>
      <c r="BM6" s="36">
        <f t="shared" si="7"/>
        <v>298.08999999999997</v>
      </c>
      <c r="BN6" s="36">
        <f t="shared" si="7"/>
        <v>291.77999999999997</v>
      </c>
      <c r="BO6" s="35" t="str">
        <f>IF(BO7="","",IF(BO7="-","【-】","【"&amp;SUBSTITUTE(TEXT(BO7,"#,##0.00"),"-","△")&amp;"】"))</f>
        <v>【270.87】</v>
      </c>
      <c r="BP6" s="36">
        <f>IF(BP7="",NA(),BP7)</f>
        <v>112.41</v>
      </c>
      <c r="BQ6" s="36">
        <f t="shared" ref="BQ6:BY6" si="8">IF(BQ7="",NA(),BQ7)</f>
        <v>106.74</v>
      </c>
      <c r="BR6" s="36">
        <f t="shared" si="8"/>
        <v>116.12</v>
      </c>
      <c r="BS6" s="36">
        <f t="shared" si="8"/>
        <v>117.77</v>
      </c>
      <c r="BT6" s="36">
        <f t="shared" si="8"/>
        <v>117.47</v>
      </c>
      <c r="BU6" s="36">
        <f t="shared" si="8"/>
        <v>99.91</v>
      </c>
      <c r="BV6" s="36">
        <f t="shared" si="8"/>
        <v>99.89</v>
      </c>
      <c r="BW6" s="36">
        <f t="shared" si="8"/>
        <v>107.05</v>
      </c>
      <c r="BX6" s="36">
        <f t="shared" si="8"/>
        <v>106.4</v>
      </c>
      <c r="BY6" s="36">
        <f t="shared" si="8"/>
        <v>107.61</v>
      </c>
      <c r="BZ6" s="35" t="str">
        <f>IF(BZ7="","",IF(BZ7="-","【-】","【"&amp;SUBSTITUTE(TEXT(BZ7,"#,##0.00"),"-","△")&amp;"】"))</f>
        <v>【105.59】</v>
      </c>
      <c r="CA6" s="36">
        <f>IF(CA7="",NA(),CA7)</f>
        <v>125.95</v>
      </c>
      <c r="CB6" s="36">
        <f t="shared" ref="CB6:CJ6" si="9">IF(CB7="",NA(),CB7)</f>
        <v>132.53</v>
      </c>
      <c r="CC6" s="36">
        <f t="shared" si="9"/>
        <v>121.73</v>
      </c>
      <c r="CD6" s="36">
        <f t="shared" si="9"/>
        <v>119.91</v>
      </c>
      <c r="CE6" s="36">
        <f t="shared" si="9"/>
        <v>120.06</v>
      </c>
      <c r="CF6" s="36">
        <f t="shared" si="9"/>
        <v>164.25</v>
      </c>
      <c r="CG6" s="36">
        <f t="shared" si="9"/>
        <v>165.34</v>
      </c>
      <c r="CH6" s="36">
        <f t="shared" si="9"/>
        <v>155.09</v>
      </c>
      <c r="CI6" s="36">
        <f t="shared" si="9"/>
        <v>156.29</v>
      </c>
      <c r="CJ6" s="36">
        <f t="shared" si="9"/>
        <v>155.69</v>
      </c>
      <c r="CK6" s="35" t="str">
        <f>IF(CK7="","",IF(CK7="-","【-】","【"&amp;SUBSTITUTE(TEXT(CK7,"#,##0.00"),"-","△")&amp;"】"))</f>
        <v>【163.27】</v>
      </c>
      <c r="CL6" s="36">
        <f>IF(CL7="",NA(),CL7)</f>
        <v>62.29</v>
      </c>
      <c r="CM6" s="36">
        <f t="shared" ref="CM6:CU6" si="10">IF(CM7="",NA(),CM7)</f>
        <v>61.91</v>
      </c>
      <c r="CN6" s="36">
        <f t="shared" si="10"/>
        <v>81.88</v>
      </c>
      <c r="CO6" s="36">
        <f t="shared" si="10"/>
        <v>81.83</v>
      </c>
      <c r="CP6" s="36">
        <f t="shared" si="10"/>
        <v>82.39</v>
      </c>
      <c r="CQ6" s="36">
        <f t="shared" si="10"/>
        <v>62.71</v>
      </c>
      <c r="CR6" s="36">
        <f t="shared" si="10"/>
        <v>62.15</v>
      </c>
      <c r="CS6" s="36">
        <f t="shared" si="10"/>
        <v>61.61</v>
      </c>
      <c r="CT6" s="36">
        <f t="shared" si="10"/>
        <v>62.34</v>
      </c>
      <c r="CU6" s="36">
        <f t="shared" si="10"/>
        <v>62.46</v>
      </c>
      <c r="CV6" s="35" t="str">
        <f>IF(CV7="","",IF(CV7="-","【-】","【"&amp;SUBSTITUTE(TEXT(CV7,"#,##0.00"),"-","△")&amp;"】"))</f>
        <v>【59.94】</v>
      </c>
      <c r="CW6" s="36">
        <f>IF(CW7="",NA(),CW7)</f>
        <v>95.53</v>
      </c>
      <c r="CX6" s="36">
        <f t="shared" ref="CX6:DF6" si="11">IF(CX7="",NA(),CX7)</f>
        <v>96.03</v>
      </c>
      <c r="CY6" s="36">
        <f t="shared" si="11"/>
        <v>94.97</v>
      </c>
      <c r="CZ6" s="36">
        <f t="shared" si="11"/>
        <v>95.3</v>
      </c>
      <c r="DA6" s="36">
        <f t="shared" si="11"/>
        <v>95.67</v>
      </c>
      <c r="DB6" s="36">
        <f t="shared" si="11"/>
        <v>90.54</v>
      </c>
      <c r="DC6" s="36">
        <f t="shared" si="11"/>
        <v>90.64</v>
      </c>
      <c r="DD6" s="36">
        <f t="shared" si="11"/>
        <v>90.23</v>
      </c>
      <c r="DE6" s="36">
        <f t="shared" si="11"/>
        <v>90.15</v>
      </c>
      <c r="DF6" s="36">
        <f t="shared" si="11"/>
        <v>90.62</v>
      </c>
      <c r="DG6" s="35" t="str">
        <f>IF(DG7="","",IF(DG7="-","【-】","【"&amp;SUBSTITUTE(TEXT(DG7,"#,##0.00"),"-","△")&amp;"】"))</f>
        <v>【90.22】</v>
      </c>
      <c r="DH6" s="36">
        <f>IF(DH7="",NA(),DH7)</f>
        <v>38.31</v>
      </c>
      <c r="DI6" s="36">
        <f t="shared" ref="DI6:DQ6" si="12">IF(DI7="",NA(),DI7)</f>
        <v>39.47</v>
      </c>
      <c r="DJ6" s="36">
        <f t="shared" si="12"/>
        <v>40.6</v>
      </c>
      <c r="DK6" s="36">
        <f t="shared" si="12"/>
        <v>42.04</v>
      </c>
      <c r="DL6" s="36">
        <f t="shared" si="12"/>
        <v>43.22</v>
      </c>
      <c r="DM6" s="36">
        <f t="shared" si="12"/>
        <v>42.43</v>
      </c>
      <c r="DN6" s="36">
        <f t="shared" si="12"/>
        <v>43.24</v>
      </c>
      <c r="DO6" s="36">
        <f t="shared" si="12"/>
        <v>46.36</v>
      </c>
      <c r="DP6" s="36">
        <f t="shared" si="12"/>
        <v>47.37</v>
      </c>
      <c r="DQ6" s="36">
        <f t="shared" si="12"/>
        <v>48.01</v>
      </c>
      <c r="DR6" s="35" t="str">
        <f>IF(DR7="","",IF(DR7="-","【-】","【"&amp;SUBSTITUTE(TEXT(DR7,"#,##0.00"),"-","△")&amp;"】"))</f>
        <v>【47.91】</v>
      </c>
      <c r="DS6" s="36">
        <f>IF(DS7="",NA(),DS7)</f>
        <v>3.73</v>
      </c>
      <c r="DT6" s="36">
        <f t="shared" ref="DT6:EB6" si="13">IF(DT7="",NA(),DT7)</f>
        <v>5.56</v>
      </c>
      <c r="DU6" s="36">
        <f t="shared" si="13"/>
        <v>8.2899999999999991</v>
      </c>
      <c r="DV6" s="36">
        <f t="shared" si="13"/>
        <v>8.16</v>
      </c>
      <c r="DW6" s="36">
        <f t="shared" si="13"/>
        <v>8.92</v>
      </c>
      <c r="DX6" s="36">
        <f t="shared" si="13"/>
        <v>11.07</v>
      </c>
      <c r="DY6" s="36">
        <f t="shared" si="13"/>
        <v>12.21</v>
      </c>
      <c r="DZ6" s="36">
        <f t="shared" si="13"/>
        <v>13.57</v>
      </c>
      <c r="EA6" s="36">
        <f t="shared" si="13"/>
        <v>14.27</v>
      </c>
      <c r="EB6" s="36">
        <f t="shared" si="13"/>
        <v>16.170000000000002</v>
      </c>
      <c r="EC6" s="35" t="str">
        <f>IF(EC7="","",IF(EC7="-","【-】","【"&amp;SUBSTITUTE(TEXT(EC7,"#,##0.00"),"-","△")&amp;"】"))</f>
        <v>【15.00】</v>
      </c>
      <c r="ED6" s="36">
        <f>IF(ED7="",NA(),ED7)</f>
        <v>1.34</v>
      </c>
      <c r="EE6" s="36">
        <f t="shared" ref="EE6:EM6" si="14">IF(EE7="",NA(),EE7)</f>
        <v>1.1299999999999999</v>
      </c>
      <c r="EF6" s="36">
        <f t="shared" si="14"/>
        <v>0.93</v>
      </c>
      <c r="EG6" s="36">
        <f t="shared" si="14"/>
        <v>0.76</v>
      </c>
      <c r="EH6" s="36">
        <f t="shared" si="14"/>
        <v>0.72</v>
      </c>
      <c r="EI6" s="36">
        <f t="shared" si="14"/>
        <v>0.76</v>
      </c>
      <c r="EJ6" s="36">
        <f t="shared" si="14"/>
        <v>0.8</v>
      </c>
      <c r="EK6" s="36">
        <f t="shared" si="14"/>
        <v>0.72</v>
      </c>
      <c r="EL6" s="36">
        <f t="shared" si="14"/>
        <v>0.67</v>
      </c>
      <c r="EM6" s="36">
        <f t="shared" si="14"/>
        <v>0.67</v>
      </c>
      <c r="EN6" s="35" t="str">
        <f>IF(EN7="","",IF(EN7="-","【-】","【"&amp;SUBSTITUTE(TEXT(EN7,"#,##0.00"),"-","△")&amp;"】"))</f>
        <v>【0.76】</v>
      </c>
    </row>
    <row r="7" spans="1:144" s="37" customFormat="1" x14ac:dyDescent="0.15">
      <c r="A7" s="29"/>
      <c r="B7" s="38">
        <v>2016</v>
      </c>
      <c r="C7" s="38">
        <v>232122</v>
      </c>
      <c r="D7" s="38">
        <v>46</v>
      </c>
      <c r="E7" s="38">
        <v>1</v>
      </c>
      <c r="F7" s="38">
        <v>0</v>
      </c>
      <c r="G7" s="38">
        <v>1</v>
      </c>
      <c r="H7" s="38" t="s">
        <v>105</v>
      </c>
      <c r="I7" s="38" t="s">
        <v>106</v>
      </c>
      <c r="J7" s="38" t="s">
        <v>107</v>
      </c>
      <c r="K7" s="38" t="s">
        <v>108</v>
      </c>
      <c r="L7" s="38" t="s">
        <v>109</v>
      </c>
      <c r="M7" s="38"/>
      <c r="N7" s="39" t="s">
        <v>110</v>
      </c>
      <c r="O7" s="39">
        <v>93.83</v>
      </c>
      <c r="P7" s="39">
        <v>99.91</v>
      </c>
      <c r="Q7" s="39">
        <v>2160</v>
      </c>
      <c r="R7" s="39">
        <v>186837</v>
      </c>
      <c r="S7" s="39">
        <v>86.05</v>
      </c>
      <c r="T7" s="39">
        <v>2171.2600000000002</v>
      </c>
      <c r="U7" s="39">
        <v>187027</v>
      </c>
      <c r="V7" s="39">
        <v>86.01</v>
      </c>
      <c r="W7" s="39">
        <v>2174.48</v>
      </c>
      <c r="X7" s="39">
        <v>116.5</v>
      </c>
      <c r="Y7" s="39">
        <v>110.91</v>
      </c>
      <c r="Z7" s="39">
        <v>117.84</v>
      </c>
      <c r="AA7" s="39">
        <v>120.38</v>
      </c>
      <c r="AB7" s="39">
        <v>120.85</v>
      </c>
      <c r="AC7" s="39">
        <v>108.39</v>
      </c>
      <c r="AD7" s="39">
        <v>108.9</v>
      </c>
      <c r="AE7" s="39">
        <v>114.43</v>
      </c>
      <c r="AF7" s="39">
        <v>114.08</v>
      </c>
      <c r="AG7" s="39">
        <v>115.36</v>
      </c>
      <c r="AH7" s="39">
        <v>114.35</v>
      </c>
      <c r="AI7" s="39">
        <v>0</v>
      </c>
      <c r="AJ7" s="39">
        <v>0</v>
      </c>
      <c r="AK7" s="39">
        <v>0</v>
      </c>
      <c r="AL7" s="39">
        <v>0</v>
      </c>
      <c r="AM7" s="39">
        <v>0</v>
      </c>
      <c r="AN7" s="39">
        <v>3.08</v>
      </c>
      <c r="AO7" s="39">
        <v>3.47</v>
      </c>
      <c r="AP7" s="39">
        <v>0.13</v>
      </c>
      <c r="AQ7" s="39">
        <v>0</v>
      </c>
      <c r="AR7" s="39">
        <v>0</v>
      </c>
      <c r="AS7" s="39">
        <v>0.79</v>
      </c>
      <c r="AT7" s="39">
        <v>588.49</v>
      </c>
      <c r="AU7" s="39">
        <v>654.79999999999995</v>
      </c>
      <c r="AV7" s="39">
        <v>474.51</v>
      </c>
      <c r="AW7" s="39">
        <v>619.09</v>
      </c>
      <c r="AX7" s="39">
        <v>666</v>
      </c>
      <c r="AY7" s="39">
        <v>590.46</v>
      </c>
      <c r="AZ7" s="39">
        <v>628.34</v>
      </c>
      <c r="BA7" s="39">
        <v>289.8</v>
      </c>
      <c r="BB7" s="39">
        <v>299.44</v>
      </c>
      <c r="BC7" s="39">
        <v>311.99</v>
      </c>
      <c r="BD7" s="39">
        <v>262.87</v>
      </c>
      <c r="BE7" s="39">
        <v>61.6</v>
      </c>
      <c r="BF7" s="39">
        <v>55.12</v>
      </c>
      <c r="BG7" s="39">
        <v>49.44</v>
      </c>
      <c r="BH7" s="39">
        <v>42.24</v>
      </c>
      <c r="BI7" s="39">
        <v>35.5</v>
      </c>
      <c r="BJ7" s="39">
        <v>299.16000000000003</v>
      </c>
      <c r="BK7" s="39">
        <v>297.13</v>
      </c>
      <c r="BL7" s="39">
        <v>301.99</v>
      </c>
      <c r="BM7" s="39">
        <v>298.08999999999997</v>
      </c>
      <c r="BN7" s="39">
        <v>291.77999999999997</v>
      </c>
      <c r="BO7" s="39">
        <v>270.87</v>
      </c>
      <c r="BP7" s="39">
        <v>112.41</v>
      </c>
      <c r="BQ7" s="39">
        <v>106.74</v>
      </c>
      <c r="BR7" s="39">
        <v>116.12</v>
      </c>
      <c r="BS7" s="39">
        <v>117.77</v>
      </c>
      <c r="BT7" s="39">
        <v>117.47</v>
      </c>
      <c r="BU7" s="39">
        <v>99.91</v>
      </c>
      <c r="BV7" s="39">
        <v>99.89</v>
      </c>
      <c r="BW7" s="39">
        <v>107.05</v>
      </c>
      <c r="BX7" s="39">
        <v>106.4</v>
      </c>
      <c r="BY7" s="39">
        <v>107.61</v>
      </c>
      <c r="BZ7" s="39">
        <v>105.59</v>
      </c>
      <c r="CA7" s="39">
        <v>125.95</v>
      </c>
      <c r="CB7" s="39">
        <v>132.53</v>
      </c>
      <c r="CC7" s="39">
        <v>121.73</v>
      </c>
      <c r="CD7" s="39">
        <v>119.91</v>
      </c>
      <c r="CE7" s="39">
        <v>120.06</v>
      </c>
      <c r="CF7" s="39">
        <v>164.25</v>
      </c>
      <c r="CG7" s="39">
        <v>165.34</v>
      </c>
      <c r="CH7" s="39">
        <v>155.09</v>
      </c>
      <c r="CI7" s="39">
        <v>156.29</v>
      </c>
      <c r="CJ7" s="39">
        <v>155.69</v>
      </c>
      <c r="CK7" s="39">
        <v>163.27000000000001</v>
      </c>
      <c r="CL7" s="39">
        <v>62.29</v>
      </c>
      <c r="CM7" s="39">
        <v>61.91</v>
      </c>
      <c r="CN7" s="39">
        <v>81.88</v>
      </c>
      <c r="CO7" s="39">
        <v>81.83</v>
      </c>
      <c r="CP7" s="39">
        <v>82.39</v>
      </c>
      <c r="CQ7" s="39">
        <v>62.71</v>
      </c>
      <c r="CR7" s="39">
        <v>62.15</v>
      </c>
      <c r="CS7" s="39">
        <v>61.61</v>
      </c>
      <c r="CT7" s="39">
        <v>62.34</v>
      </c>
      <c r="CU7" s="39">
        <v>62.46</v>
      </c>
      <c r="CV7" s="39">
        <v>59.94</v>
      </c>
      <c r="CW7" s="39">
        <v>95.53</v>
      </c>
      <c r="CX7" s="39">
        <v>96.03</v>
      </c>
      <c r="CY7" s="39">
        <v>94.97</v>
      </c>
      <c r="CZ7" s="39">
        <v>95.3</v>
      </c>
      <c r="DA7" s="39">
        <v>95.67</v>
      </c>
      <c r="DB7" s="39">
        <v>90.54</v>
      </c>
      <c r="DC7" s="39">
        <v>90.64</v>
      </c>
      <c r="DD7" s="39">
        <v>90.23</v>
      </c>
      <c r="DE7" s="39">
        <v>90.15</v>
      </c>
      <c r="DF7" s="39">
        <v>90.62</v>
      </c>
      <c r="DG7" s="39">
        <v>90.22</v>
      </c>
      <c r="DH7" s="39">
        <v>38.31</v>
      </c>
      <c r="DI7" s="39">
        <v>39.47</v>
      </c>
      <c r="DJ7" s="39">
        <v>40.6</v>
      </c>
      <c r="DK7" s="39">
        <v>42.04</v>
      </c>
      <c r="DL7" s="39">
        <v>43.22</v>
      </c>
      <c r="DM7" s="39">
        <v>42.43</v>
      </c>
      <c r="DN7" s="39">
        <v>43.24</v>
      </c>
      <c r="DO7" s="39">
        <v>46.36</v>
      </c>
      <c r="DP7" s="39">
        <v>47.37</v>
      </c>
      <c r="DQ7" s="39">
        <v>48.01</v>
      </c>
      <c r="DR7" s="39">
        <v>47.91</v>
      </c>
      <c r="DS7" s="39">
        <v>3.73</v>
      </c>
      <c r="DT7" s="39">
        <v>5.56</v>
      </c>
      <c r="DU7" s="39">
        <v>8.2899999999999991</v>
      </c>
      <c r="DV7" s="39">
        <v>8.16</v>
      </c>
      <c r="DW7" s="39">
        <v>8.92</v>
      </c>
      <c r="DX7" s="39">
        <v>11.07</v>
      </c>
      <c r="DY7" s="39">
        <v>12.21</v>
      </c>
      <c r="DZ7" s="39">
        <v>13.57</v>
      </c>
      <c r="EA7" s="39">
        <v>14.27</v>
      </c>
      <c r="EB7" s="39">
        <v>16.170000000000002</v>
      </c>
      <c r="EC7" s="39">
        <v>15</v>
      </c>
      <c r="ED7" s="39">
        <v>1.34</v>
      </c>
      <c r="EE7" s="39">
        <v>1.1299999999999999</v>
      </c>
      <c r="EF7" s="39">
        <v>0.93</v>
      </c>
      <c r="EG7" s="39">
        <v>0.76</v>
      </c>
      <c r="EH7" s="39">
        <v>0.72</v>
      </c>
      <c r="EI7" s="39">
        <v>0.76</v>
      </c>
      <c r="EJ7" s="39">
        <v>0.8</v>
      </c>
      <c r="EK7" s="39">
        <v>0.72</v>
      </c>
      <c r="EL7" s="39">
        <v>0.67</v>
      </c>
      <c r="EM7" s="39">
        <v>0.67</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2018-02-19T05:03:45Z</cp:lastPrinted>
  <dcterms:created xsi:type="dcterms:W3CDTF">2017-12-25T01:30:07Z</dcterms:created>
  <dcterms:modified xsi:type="dcterms:W3CDTF">2018-02-27T09:22:27Z</dcterms:modified>
  <cp:category/>
</cp:coreProperties>
</file>