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19200" windowHeight="1161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W10" i="4" s="1"/>
  <c r="P6" i="5"/>
  <c r="P10" i="4" s="1"/>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L10" i="4"/>
  <c r="I10" i="4"/>
  <c r="BB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<sst xmlns="http://schemas.openxmlformats.org/spreadsheetml/2006/main" count="232" uniqueCount="120">
  <si>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</si>
  <si>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</si>
  <si>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</si>
  <si>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</si>
  <si>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</si>
  <si>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</si>
  <si>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</si>
  <si>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</si>
  <si>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</si>
  <si>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</si>
  <si>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</si>
  <si>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</si>
  <si>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</si>
  <si>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</si>
  <si>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</si>
  <si>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</si>
  <si>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</si>
  <si>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</si>
  <si>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</si>
  <si>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</si>
  <si>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</si>
  <si>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</si>
  <si>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</si>
  <si>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</si>
  <si>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</si>
  <si>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</si>
  <si>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</si>
  <si>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</si>
  <si>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</si>
  <si>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</si>
  <si>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</si>
  <si>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</si>
  <si>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</si>
  <si>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</si>
  <si>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</si>
  <si>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</si>
  <si>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</si>
  <si>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</si>
  <si>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</si>
  <si>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</si>
  <si>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</si>
  <si>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</si>
  <si>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</si>
  <si>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</si>
  <si>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</si>
  <si>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</si>
  <si>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</si>
  <si>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</si>
  <si>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</si>
  <si>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</si>
  <si>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</si>
  <si>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</si>
  <si>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</si>
  <si>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</si>
  <si>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</si>
  <si>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</si>
  <si>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</si>
  <si>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</si>
  <si>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</si>
  <si>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</si>
  <si>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</si>
  <si>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</si>
  <si>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</si>
  <si>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</si>
  <si>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</si>
  <si>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</si>
  <si>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</si>
  <si>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</si>
  <si>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</si>
  <si>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</si>
  <si>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</si>
  <si>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</si>
  <si>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</si>
  <si>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</si>
  <si>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</si>
  <si>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</si>
  <si>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</si>
  <si>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</si>
  <si>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</si>
  <si>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</si>
  <si>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</si>
  <si>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</si>
  <si>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</si>
  <si>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</si>
  <si>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</si>
  <si>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</si>
  <si>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</si>
  <si>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</si>
  <si>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</si>
  <si>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</si>
  <si>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</si>
  <si>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</si>
  <si>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</si>
  <si>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</si>
  <si>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</si>
  <si>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</si>
  <si>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</si>
  <si>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</si>
  <si>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</si>
  <si>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</si>
  <si>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</si>
  <si>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</si>
  <si>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</si>
  <si>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</si>
  <si>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</si>
  <si>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蒲郡市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</si>
  <si>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</si>
  <si>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</si>
  <si>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</si>
  <si>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</si>
  <si>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</si>
  <si>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</si>
  <si>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</si>
  <si>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</si>
  <si>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</si>
  <si>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</si>
  <si>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</si>
  <si>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②管路経年化率は27.44％であり、類似団体平均の2倍を超える水準となっています。これは、耐用年数を経過し老朽化した送水管及び配水管等を多く保有していることにほかなりません。また、③管路更新率は0.63％であり、直近5ヵ年において最大値となっていますが、依然類似団体平均を下回る水準である状況に変わりありません。現在、本市の基幹管路である西部送水管の更新及び耐震化事業を平成23年度から平成33年度までを事業期間として実施しているところですが、その他の管路及び施設等についても更新及び耐震化を早急かつ着実に進めていくことが求められています。</t>
    <rPh sb="1" eb="3">
      <t>カンロ</t>
    </rPh>
    <rPh sb="3" eb="6">
      <t>ケイネンカ</t>
    </rPh>
    <rPh sb="6" eb="7">
      <t>リツ</t>
    </rPh>
    <rPh sb="31" eb="33">
      <t>スイジュン</t>
    </rPh>
    <rPh sb="45" eb="47">
      <t>タイヨウ</t>
    </rPh>
    <rPh sb="47" eb="49">
      <t>ネンスウ</t>
    </rPh>
    <rPh sb="50" eb="52">
      <t>ケイカ</t>
    </rPh>
    <rPh sb="53" eb="56">
      <t>ロウキュウカ</t>
    </rPh>
    <rPh sb="58" eb="60">
      <t>ソウスイ</t>
    </rPh>
    <rPh sb="60" eb="61">
      <t>カン</t>
    </rPh>
    <rPh sb="61" eb="62">
      <t>オヨ</t>
    </rPh>
    <rPh sb="63" eb="64">
      <t>ハイ</t>
    </rPh>
    <rPh sb="64" eb="65">
      <t>スイ</t>
    </rPh>
    <rPh sb="65" eb="66">
      <t>カン</t>
    </rPh>
    <rPh sb="66" eb="67">
      <t>トウ</t>
    </rPh>
    <rPh sb="68" eb="69">
      <t>オオ</t>
    </rPh>
    <rPh sb="70" eb="72">
      <t>ホユウ</t>
    </rPh>
    <rPh sb="106" eb="107">
      <t>チョク</t>
    </rPh>
    <rPh sb="107" eb="108">
      <t>キン</t>
    </rPh>
    <rPh sb="110" eb="111">
      <t>ネン</t>
    </rPh>
    <rPh sb="115" eb="118">
      <t>サイダイチ</t>
    </rPh>
    <rPh sb="127" eb="129">
      <t>イゼン</t>
    </rPh>
    <rPh sb="136" eb="138">
      <t>シタマワ</t>
    </rPh>
    <rPh sb="144" eb="146">
      <t>ジョウキョウ</t>
    </rPh>
    <rPh sb="147" eb="148">
      <t>カ</t>
    </rPh>
    <rPh sb="156" eb="158">
      <t>ゲンザイ</t>
    </rPh>
    <rPh sb="193" eb="195">
      <t>ヘイセイ</t>
    </rPh>
    <rPh sb="228" eb="229">
      <t>オヨ</t>
    </rPh>
    <rPh sb="230" eb="232">
      <t>シセツ</t>
    </rPh>
    <rPh sb="232" eb="233">
      <t>トウ</t>
    </rPh>
    <rPh sb="246" eb="248">
      <t>ソウキュウ</t>
    </rPh>
    <rPh sb="250" eb="252">
      <t>チャクジツ</t>
    </rPh>
    <rPh sb="253" eb="254">
      <t>スス</t>
    </rPh>
    <rPh sb="261" eb="262">
      <t>モト</t>
    </rPh>
    <phoneticPr fontId="7"/>
  </si>
  <si>
    <t>　現在、本市水道事業の普及率は99.7％に達し、市民の生活の基盤として必要不可欠なものとなっている一方、高度成長期に整備された水道施設は、老朽化が進行し、水道施設の経年化率は年々上昇しているにもかかわらず、管路の更新は進んでいない状況です。水道施設の更新・耐震化が適切に実施されなければ、安全な水を安定的に供給することは困難です。さらに、人員削減、団塊世代の退職により、職員の若年化が進み、技術の維持、継承が課題となっています。このような課題に取り組んでいくために水道事業としての中長期的な基本計画として｢経営戦略｣を策定することが求められています。現在、本市の経営戦略については、平成30年度の完成を目指し、現状分析から着手しており現在策定中となります。また、策定後も定期的な計画見直しを行なうことによって、適正な水準と対価により継続的なサービスを実現していきます。</t>
    <rPh sb="65" eb="67">
      <t>シセツ</t>
    </rPh>
    <rPh sb="79" eb="81">
      <t>シセツ</t>
    </rPh>
    <rPh sb="115" eb="117">
      <t>ジョウキョウ</t>
    </rPh>
    <rPh sb="160" eb="162">
      <t>コンナン</t>
    </rPh>
    <rPh sb="219" eb="221">
      <t>カダイ</t>
    </rPh>
    <rPh sb="222" eb="223">
      <t>ト</t>
    </rPh>
    <rPh sb="224" eb="225">
      <t>ク</t>
    </rPh>
    <rPh sb="232" eb="234">
      <t>スイドウ</t>
    </rPh>
    <rPh sb="234" eb="236">
      <t>ジギョウ</t>
    </rPh>
    <rPh sb="240" eb="244">
      <t>チュウチョウキテキ</t>
    </rPh>
    <rPh sb="245" eb="247">
      <t>キホン</t>
    </rPh>
    <rPh sb="247" eb="249">
      <t>ケイカク</t>
    </rPh>
    <rPh sb="253" eb="255">
      <t>ケイエイ</t>
    </rPh>
    <rPh sb="255" eb="257">
      <t>センリャク</t>
    </rPh>
    <rPh sb="259" eb="261">
      <t>サクテイ</t>
    </rPh>
    <rPh sb="266" eb="267">
      <t>モト</t>
    </rPh>
    <rPh sb="305" eb="307">
      <t>ゲンジョウ</t>
    </rPh>
    <rPh sb="307" eb="309">
      <t>ブンセキ</t>
    </rPh>
    <rPh sb="311" eb="313">
      <t>チャクシュ</t>
    </rPh>
    <rPh sb="317" eb="319">
      <t>ゲンザイ</t>
    </rPh>
    <rPh sb="331" eb="333">
      <t>サクテイ</t>
    </rPh>
    <rPh sb="333" eb="334">
      <t>ゴ</t>
    </rPh>
    <rPh sb="339" eb="341">
      <t>ケイカク</t>
    </rPh>
    <rPh sb="341" eb="343">
      <t>ミナオ</t>
    </rPh>
    <rPh sb="345" eb="346">
      <t>オコ</t>
    </rPh>
    <rPh sb="355" eb="357">
      <t>テキセイ</t>
    </rPh>
    <rPh sb="358" eb="360">
      <t>スイジュン</t>
    </rPh>
    <rPh sb="361" eb="363">
      <t>タイカ</t>
    </rPh>
    <rPh sb="366" eb="369">
      <t>ケイゾクテキ</t>
    </rPh>
    <rPh sb="375" eb="377">
      <t>ジツゲン</t>
    </rPh>
    <phoneticPr fontId="7"/>
  </si>
  <si>
    <t xml:space="preserve">①経常収支比率及び⑤料金回収率は、100％以上を維持し平均値を上回っていることから、本業である給水収益で維持管理費を賄うことができており、概ね良好な経営状態といえます。次に、④企業債残高対給水収益比率は、平均値を大幅に下回っていることから、流動資産及び収益に対して起債のウエイトが少ないことが挙げられます。老朽管の更新及び施設の耐震化に係る投資規模を拡大していくうえで、今後の資金確保手段として継続的な起債を最優先で検討していきます。次に、⑥給水原価は、148.46円と平均値よりも低い水準を維持できています。その反面、今後の老朽化・耐震化費用の増大と水需要の減少とが相まって、修繕費等の維持管理費が経常収支を圧迫することが懸念されます。これは③流動比率が減少傾向にあることからも明らかですので、消費税率変更を除き平成13年度以降改定されていない水道料金について、適正な料金体系となるよう見直しを検討していかなければなりません。また、急激な水道料金の引き上げを招くことのないように、定期的な総括原価の算定を実施する体制を構築していきます。次に、⑦施設利用率は、平均値を下回っています。これは、認可された1日最大配水量52,300㎥と現在の総貯水量34,875㎥との乖離によるもので、実際の施設利用率は80.61％となり高い稼働率を維持できています。最後に、⑧有収率について、平均値と比較して高い数値を維持できています。今後も老朽管の更新作業と並行して給水区域内の漏水調査及び水道施設点検業務を継続実施することで有収率維持に取り組んでいきます。
</t>
    <rPh sb="1" eb="3">
      <t>ケイジョウ</t>
    </rPh>
    <rPh sb="3" eb="5">
      <t>シュウシ</t>
    </rPh>
    <rPh sb="5" eb="7">
      <t>ヒリツ</t>
    </rPh>
    <rPh sb="7" eb="8">
      <t>オヨ</t>
    </rPh>
    <rPh sb="10" eb="12">
      <t>リョウキン</t>
    </rPh>
    <rPh sb="12" eb="14">
      <t>カイシュウ</t>
    </rPh>
    <rPh sb="14" eb="15">
      <t>リツ</t>
    </rPh>
    <rPh sb="21" eb="23">
      <t>イジョウ</t>
    </rPh>
    <rPh sb="24" eb="26">
      <t>イジ</t>
    </rPh>
    <rPh sb="27" eb="30">
      <t>ヘイキンチ</t>
    </rPh>
    <rPh sb="31" eb="33">
      <t>ウワマワ</t>
    </rPh>
    <rPh sb="42" eb="44">
      <t>ホンギョウ</t>
    </rPh>
    <rPh sb="47" eb="49">
      <t>キュウスイ</t>
    </rPh>
    <rPh sb="49" eb="51">
      <t>シュウエキ</t>
    </rPh>
    <rPh sb="52" eb="54">
      <t>イジ</t>
    </rPh>
    <rPh sb="54" eb="56">
      <t>カンリ</t>
    </rPh>
    <rPh sb="56" eb="57">
      <t>ヒ</t>
    </rPh>
    <rPh sb="58" eb="59">
      <t>マカナ</t>
    </rPh>
    <rPh sb="69" eb="70">
      <t>オオム</t>
    </rPh>
    <rPh sb="71" eb="73">
      <t>リョウコウ</t>
    </rPh>
    <rPh sb="74" eb="76">
      <t>ケイエイ</t>
    </rPh>
    <rPh sb="76" eb="78">
      <t>ジョウタイ</t>
    </rPh>
    <rPh sb="84" eb="85">
      <t>ツギ</t>
    </rPh>
    <rPh sb="88" eb="90">
      <t>キギョウ</t>
    </rPh>
    <rPh sb="90" eb="91">
      <t>サイ</t>
    </rPh>
    <rPh sb="91" eb="93">
      <t>ザンダカ</t>
    </rPh>
    <rPh sb="93" eb="94">
      <t>タイ</t>
    </rPh>
    <rPh sb="94" eb="96">
      <t>キュウスイ</t>
    </rPh>
    <rPh sb="96" eb="98">
      <t>シュウエキ</t>
    </rPh>
    <rPh sb="98" eb="100">
      <t>ヒリツ</t>
    </rPh>
    <rPh sb="102" eb="104">
      <t>ヘイキン</t>
    </rPh>
    <rPh sb="104" eb="105">
      <t>チ</t>
    </rPh>
    <rPh sb="106" eb="108">
      <t>オオハバ</t>
    </rPh>
    <rPh sb="109" eb="111">
      <t>シタマワ</t>
    </rPh>
    <rPh sb="120" eb="122">
      <t>リュウドウ</t>
    </rPh>
    <rPh sb="122" eb="124">
      <t>シサン</t>
    </rPh>
    <rPh sb="124" eb="125">
      <t>オヨ</t>
    </rPh>
    <rPh sb="126" eb="128">
      <t>シュウエキ</t>
    </rPh>
    <rPh sb="129" eb="130">
      <t>タイ</t>
    </rPh>
    <rPh sb="132" eb="134">
      <t>キサイ</t>
    </rPh>
    <rPh sb="157" eb="159">
      <t>コウシン</t>
    </rPh>
    <rPh sb="159" eb="160">
      <t>オヨ</t>
    </rPh>
    <rPh sb="164" eb="166">
      <t>タイシン</t>
    </rPh>
    <rPh sb="166" eb="167">
      <t>カ</t>
    </rPh>
    <rPh sb="168" eb="169">
      <t>カカ</t>
    </rPh>
    <rPh sb="170" eb="172">
      <t>トウシ</t>
    </rPh>
    <rPh sb="172" eb="174">
      <t>キボ</t>
    </rPh>
    <rPh sb="175" eb="177">
      <t>カクダイ</t>
    </rPh>
    <rPh sb="185" eb="187">
      <t>コンゴ</t>
    </rPh>
    <rPh sb="188" eb="190">
      <t>シキン</t>
    </rPh>
    <rPh sb="190" eb="192">
      <t>カクホ</t>
    </rPh>
    <rPh sb="192" eb="194">
      <t>シュダン</t>
    </rPh>
    <rPh sb="197" eb="200">
      <t>ケイゾクテキ</t>
    </rPh>
    <rPh sb="201" eb="203">
      <t>キサイ</t>
    </rPh>
    <rPh sb="204" eb="205">
      <t>サイ</t>
    </rPh>
    <rPh sb="205" eb="207">
      <t>ユウセン</t>
    </rPh>
    <rPh sb="208" eb="210">
      <t>ケントウ</t>
    </rPh>
    <rPh sb="217" eb="218">
      <t>ツギ</t>
    </rPh>
    <rPh sb="235" eb="237">
      <t>ヘイキン</t>
    </rPh>
    <rPh sb="237" eb="238">
      <t>チ</t>
    </rPh>
    <rPh sb="241" eb="242">
      <t>ヒク</t>
    </rPh>
    <rPh sb="243" eb="245">
      <t>スイジュン</t>
    </rPh>
    <rPh sb="246" eb="248">
      <t>イジ</t>
    </rPh>
    <rPh sb="257" eb="259">
      <t>ハンメン</t>
    </rPh>
    <rPh sb="312" eb="314">
      <t>ケネン</t>
    </rPh>
    <rPh sb="340" eb="341">
      <t>アキ</t>
    </rPh>
    <rPh sb="445" eb="447">
      <t>ソウカツ</t>
    </rPh>
    <rPh sb="450" eb="452">
      <t>サンテイ</t>
    </rPh>
    <rPh sb="453" eb="455">
      <t>ジッシ</t>
    </rPh>
    <rPh sb="457" eb="459">
      <t>タイセイ</t>
    </rPh>
    <rPh sb="460" eb="462">
      <t>コウチク</t>
    </rPh>
    <rPh sb="469" eb="470">
      <t>ツギ</t>
    </rPh>
    <rPh sb="480" eb="482">
      <t>ヘイキン</t>
    </rPh>
    <rPh sb="482" eb="483">
      <t>チ</t>
    </rPh>
    <rPh sb="484" eb="486">
      <t>シタマワ</t>
    </rPh>
    <rPh sb="496" eb="498">
      <t>ニンカ</t>
    </rPh>
    <rPh sb="502" eb="503">
      <t>ニチ</t>
    </rPh>
    <rPh sb="503" eb="505">
      <t>サイダイ</t>
    </rPh>
    <rPh sb="505" eb="507">
      <t>ハイスイ</t>
    </rPh>
    <rPh sb="507" eb="508">
      <t>リョウ</t>
    </rPh>
    <rPh sb="516" eb="518">
      <t>ゲンザイ</t>
    </rPh>
    <rPh sb="519" eb="520">
      <t>ソウ</t>
    </rPh>
    <rPh sb="520" eb="522">
      <t>チョスイ</t>
    </rPh>
    <rPh sb="522" eb="523">
      <t>リョウ</t>
    </rPh>
    <rPh sb="532" eb="534">
      <t>カイリ</t>
    </rPh>
    <rPh sb="541" eb="543">
      <t>ジッサイ</t>
    </rPh>
    <rPh sb="544" eb="546">
      <t>シセツ</t>
    </rPh>
    <rPh sb="546" eb="549">
      <t>リヨウリツ</t>
    </rPh>
    <rPh sb="565" eb="567">
      <t>イジ</t>
    </rPh>
    <rPh sb="574" eb="576">
      <t>サイゴ</t>
    </rPh>
    <rPh sb="579" eb="580">
      <t>ユウ</t>
    </rPh>
    <rPh sb="580" eb="581">
      <t>シュウ</t>
    </rPh>
    <rPh sb="581" eb="582">
      <t>リツ</t>
    </rPh>
    <rPh sb="589" eb="590">
      <t>チ</t>
    </rPh>
    <rPh sb="591" eb="593">
      <t>ヒカク</t>
    </rPh>
    <rPh sb="595" eb="596">
      <t>タカ</t>
    </rPh>
    <rPh sb="597" eb="599">
      <t>スウチ</t>
    </rPh>
    <rPh sb="600" eb="602">
      <t>イジ</t>
    </rPh>
    <rPh sb="609" eb="611">
      <t>コンゴ</t>
    </rPh>
    <rPh sb="612" eb="614">
      <t>ロウキュウ</t>
    </rPh>
    <rPh sb="614" eb="615">
      <t>カン</t>
    </rPh>
    <rPh sb="616" eb="618">
      <t>コウシン</t>
    </rPh>
    <rPh sb="618" eb="620">
      <t>サギョウ</t>
    </rPh>
    <rPh sb="621" eb="623">
      <t>ヘイコウ</t>
    </rPh>
    <rPh sb="625" eb="627">
      <t>キュウスイ</t>
    </rPh>
    <rPh sb="627" eb="630">
      <t>クイキナイ</t>
    </rPh>
    <rPh sb="631" eb="633">
      <t>ロウスイ</t>
    </rPh>
    <rPh sb="633" eb="635">
      <t>チョウサ</t>
    </rPh>
    <rPh sb="646" eb="648">
      <t>ケイゾク</t>
    </rPh>
    <rPh sb="648" eb="650">
      <t>ジッシ</t>
    </rPh>
    <rPh sb="655" eb="656">
      <t>ユウ</t>
    </rPh>
    <rPh sb="656" eb="657">
      <t>シュウ</t>
    </rPh>
    <rPh sb="657" eb="658">
      <t>リツ</t>
    </rPh>
    <rPh sb="658" eb="660">
      <t>イジ</t>
    </rPh>
    <rPh sb="661" eb="662">
      <t>ト</t>
    </rPh>
    <rPh sb="663" eb="664">
      <t>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</si>
</sst>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0.37</c:v>
                </c:pt>
                <c:pt idx="1">
                  <c:v>0.37</c:v>
                </c:pt>
                <c:pt idx="2">
                  <c:v>0.32</c:v>
                </c:pt>
                <c:pt idx="3">
                  <c:v>0.32</c:v>
                </c:pt>
                <c:pt idx="4">
                  <c:v>0.63</c:v>
                </c:pt>
              </c:numCache>
            </c:numRef>
          </c:val>
          <c:extLst>
            <c:ext xmlns:c16="http://schemas.microsoft.com/office/drawing/2014/chart" uri="{C3380CC4-5D6E-409C-BE32-E72D297353CC}">
              <c16:uniqueId val="{00000000-5949-413D-AF82-63F9833DAD7F}"/>
            </c:ext>
          </c:extLst>
        </c:ser>
        <c:dLbls>
          <c:showLegendKey val="0"/>
          <c:showVal val="0"/>
          <c:showCatName val="0"/>
          <c:showSerName val="0"/>
          <c:showPercent val="0"/>
          <c:showBubbleSize val="0"/>
        </c:dLbls>
        <c:gapWidth val="150"/>
        <c:axId val="277952032"/>
        <c:axId val="27795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5949-413D-AF82-63F9833DAD7F}"/>
            </c:ext>
          </c:extLst>
        </c:ser>
        <c:dLbls>
          <c:showLegendKey val="0"/>
          <c:showVal val="0"/>
          <c:showCatName val="0"/>
          <c:showSerName val="0"/>
          <c:showPercent val="0"/>
          <c:showBubbleSize val="0"/>
        </c:dLbls>
        <c:marker val="1"/>
        <c:smooth val="0"/>
        <c:axId val="277952032"/>
        <c:axId val="277952424"/>
      </c:lineChart>
      <c:dateAx>
        <c:axId val="277952032"/>
        <c:scaling>
          <c:orientation val="minMax"/>
        </c:scaling>
        <c:delete val="1"/>
        <c:axPos val="b"/>
        <c:numFmt formatCode="ge" sourceLinked="1"/>
        <c:majorTickMark val="none"/>
        <c:minorTickMark val="none"/>
        <c:tickLblPos val="none"/>
        <c:crossAx val="277952424"/>
        <c:crosses val="autoZero"/>
        <c:auto val="1"/>
        <c:lblOffset val="100"/>
        <c:baseTimeUnit val="years"/>
      </c:dateAx>
      <c:valAx>
        <c:axId val="27795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54.1</c:v>
                </c:pt>
                <c:pt idx="1">
                  <c:v>53</c:v>
                </c:pt>
                <c:pt idx="2">
                  <c:v>52.93</c:v>
                </c:pt>
                <c:pt idx="3">
                  <c:v>53.2</c:v>
                </c:pt>
                <c:pt idx="4">
                  <c:v>53.76</c:v>
                </c:pt>
              </c:numCache>
            </c:numRef>
          </c:val>
          <c:extLst>
            <c:ext xmlns:c16="http://schemas.microsoft.com/office/drawing/2014/chart" uri="{C3380CC4-5D6E-409C-BE32-E72D297353CC}">
              <c16:uniqueId val="{00000000-8A40-44DD-BE71-C47CAB5B328E}"/>
            </c:ext>
          </c:extLst>
        </c:ser>
        <c:dLbls>
          <c:showLegendKey val="0"/>
          <c:showVal val="0"/>
          <c:showCatName val="0"/>
          <c:showSerName val="0"/>
          <c:showPercent val="0"/>
          <c:showBubbleSize val="0"/>
        </c:dLbls>
        <c:gapWidth val="150"/>
        <c:axId val="416816744"/>
        <c:axId val="41681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8A40-44DD-BE71-C47CAB5B328E}"/>
            </c:ext>
          </c:extLst>
        </c:ser>
        <c:dLbls>
          <c:showLegendKey val="0"/>
          <c:showVal val="0"/>
          <c:showCatName val="0"/>
          <c:showSerName val="0"/>
          <c:showPercent val="0"/>
          <c:showBubbleSize val="0"/>
        </c:dLbls>
        <c:marker val="1"/>
        <c:smooth val="0"/>
        <c:axId val="416816744"/>
        <c:axId val="416817136"/>
      </c:lineChart>
      <c:dateAx>
        <c:axId val="416816744"/>
        <c:scaling>
          <c:orientation val="minMax"/>
        </c:scaling>
        <c:delete val="1"/>
        <c:axPos val="b"/>
        <c:numFmt formatCode="ge" sourceLinked="1"/>
        <c:majorTickMark val="none"/>
        <c:minorTickMark val="none"/>
        <c:tickLblPos val="none"/>
        <c:crossAx val="416817136"/>
        <c:crosses val="autoZero"/>
        <c:auto val="1"/>
        <c:lblOffset val="100"/>
        <c:baseTimeUnit val="years"/>
      </c:dateAx>
      <c:valAx>
        <c:axId val="41681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1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93.95</c:v>
                </c:pt>
                <c:pt idx="1">
                  <c:v>94.43</c:v>
                </c:pt>
                <c:pt idx="2">
                  <c:v>93.18</c:v>
                </c:pt>
                <c:pt idx="3">
                  <c:v>93.32</c:v>
                </c:pt>
                <c:pt idx="4">
                  <c:v>93.21</c:v>
                </c:pt>
              </c:numCache>
            </c:numRef>
          </c:val>
          <c:extLst>
            <c:ext xmlns:c16="http://schemas.microsoft.com/office/drawing/2014/chart" uri="{C3380CC4-5D6E-409C-BE32-E72D297353CC}">
              <c16:uniqueId val="{00000000-2C56-4B83-89D5-E6D2D4AFBF83}"/>
            </c:ext>
          </c:extLst>
        </c:ser>
        <c:dLbls>
          <c:showLegendKey val="0"/>
          <c:showVal val="0"/>
          <c:showCatName val="0"/>
          <c:showSerName val="0"/>
          <c:showPercent val="0"/>
          <c:showBubbleSize val="0"/>
        </c:dLbls>
        <c:gapWidth val="150"/>
        <c:axId val="416818312"/>
        <c:axId val="41681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2C56-4B83-89D5-E6D2D4AFBF83}"/>
            </c:ext>
          </c:extLst>
        </c:ser>
        <c:dLbls>
          <c:showLegendKey val="0"/>
          <c:showVal val="0"/>
          <c:showCatName val="0"/>
          <c:showSerName val="0"/>
          <c:showPercent val="0"/>
          <c:showBubbleSize val="0"/>
        </c:dLbls>
        <c:marker val="1"/>
        <c:smooth val="0"/>
        <c:axId val="416818312"/>
        <c:axId val="416818704"/>
      </c:lineChart>
      <c:dateAx>
        <c:axId val="416818312"/>
        <c:scaling>
          <c:orientation val="minMax"/>
        </c:scaling>
        <c:delete val="1"/>
        <c:axPos val="b"/>
        <c:numFmt formatCode="ge" sourceLinked="1"/>
        <c:majorTickMark val="none"/>
        <c:minorTickMark val="none"/>
        <c:tickLblPos val="none"/>
        <c:crossAx val="416818704"/>
        <c:crosses val="autoZero"/>
        <c:auto val="1"/>
        <c:lblOffset val="100"/>
        <c:baseTimeUnit val="years"/>
      </c:dateAx>
      <c:valAx>
        <c:axId val="41681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1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107.41</c:v>
                </c:pt>
                <c:pt idx="1">
                  <c:v>107.02</c:v>
                </c:pt>
                <c:pt idx="2">
                  <c:v>113.55</c:v>
                </c:pt>
                <c:pt idx="3">
                  <c:v>114.67</c:v>
                </c:pt>
                <c:pt idx="4">
                  <c:v>114.62</c:v>
                </c:pt>
              </c:numCache>
            </c:numRef>
          </c:val>
          <c:extLst>
            <c:ext xmlns:c16="http://schemas.microsoft.com/office/drawing/2014/chart" uri="{C3380CC4-5D6E-409C-BE32-E72D297353CC}">
              <c16:uniqueId val="{00000000-04DD-4A45-9B8C-57C61DE0362F}"/>
            </c:ext>
          </c:extLst>
        </c:ser>
        <c:dLbls>
          <c:showLegendKey val="0"/>
          <c:showVal val="0"/>
          <c:showCatName val="0"/>
          <c:showSerName val="0"/>
          <c:showPercent val="0"/>
          <c:showBubbleSize val="0"/>
        </c:dLbls>
        <c:gapWidth val="150"/>
        <c:axId val="277953600"/>
        <c:axId val="416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04DD-4A45-9B8C-57C61DE0362F}"/>
            </c:ext>
          </c:extLst>
        </c:ser>
        <c:dLbls>
          <c:showLegendKey val="0"/>
          <c:showVal val="0"/>
          <c:showCatName val="0"/>
          <c:showSerName val="0"/>
          <c:showPercent val="0"/>
          <c:showBubbleSize val="0"/>
        </c:dLbls>
        <c:marker val="1"/>
        <c:smooth val="0"/>
        <c:axId val="277953600"/>
        <c:axId val="416367424"/>
      </c:lineChart>
      <c:dateAx>
        <c:axId val="277953600"/>
        <c:scaling>
          <c:orientation val="minMax"/>
        </c:scaling>
        <c:delete val="1"/>
        <c:axPos val="b"/>
        <c:numFmt formatCode="ge" sourceLinked="1"/>
        <c:majorTickMark val="none"/>
        <c:minorTickMark val="none"/>
        <c:tickLblPos val="none"/>
        <c:crossAx val="416367424"/>
        <c:crosses val="autoZero"/>
        <c:auto val="1"/>
        <c:lblOffset val="100"/>
        <c:baseTimeUnit val="years"/>
      </c:dateAx>
      <c:valAx>
        <c:axId val="41636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9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43.72</c:v>
                </c:pt>
                <c:pt idx="1">
                  <c:v>44.49</c:v>
                </c:pt>
                <c:pt idx="2">
                  <c:v>44.58</c:v>
                </c:pt>
                <c:pt idx="3">
                  <c:v>44.82</c:v>
                </c:pt>
                <c:pt idx="4">
                  <c:v>45.3</c:v>
                </c:pt>
              </c:numCache>
            </c:numRef>
          </c:val>
          <c:extLst>
            <c:ext xmlns:c16="http://schemas.microsoft.com/office/drawing/2014/chart" uri="{C3380CC4-5D6E-409C-BE32-E72D297353CC}">
              <c16:uniqueId val="{00000000-E5B1-4260-B86F-7AE1ACB5736E}"/>
            </c:ext>
          </c:extLst>
        </c:ser>
        <c:dLbls>
          <c:showLegendKey val="0"/>
          <c:showVal val="0"/>
          <c:showCatName val="0"/>
          <c:showSerName val="0"/>
          <c:showPercent val="0"/>
          <c:showBubbleSize val="0"/>
        </c:dLbls>
        <c:gapWidth val="150"/>
        <c:axId val="416368600"/>
        <c:axId val="4163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E5B1-4260-B86F-7AE1ACB5736E}"/>
            </c:ext>
          </c:extLst>
        </c:ser>
        <c:dLbls>
          <c:showLegendKey val="0"/>
          <c:showVal val="0"/>
          <c:showCatName val="0"/>
          <c:showSerName val="0"/>
          <c:showPercent val="0"/>
          <c:showBubbleSize val="0"/>
        </c:dLbls>
        <c:marker val="1"/>
        <c:smooth val="0"/>
        <c:axId val="416368600"/>
        <c:axId val="416368992"/>
      </c:lineChart>
      <c:dateAx>
        <c:axId val="416368600"/>
        <c:scaling>
          <c:orientation val="minMax"/>
        </c:scaling>
        <c:delete val="1"/>
        <c:axPos val="b"/>
        <c:numFmt formatCode="ge" sourceLinked="1"/>
        <c:majorTickMark val="none"/>
        <c:minorTickMark val="none"/>
        <c:tickLblPos val="none"/>
        <c:crossAx val="416368992"/>
        <c:crosses val="autoZero"/>
        <c:auto val="1"/>
        <c:lblOffset val="100"/>
        <c:baseTimeUnit val="years"/>
      </c:dateAx>
      <c:valAx>
        <c:axId val="4163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19.95</c:v>
                </c:pt>
                <c:pt idx="1">
                  <c:v>18.23</c:v>
                </c:pt>
                <c:pt idx="2">
                  <c:v>20.18</c:v>
                </c:pt>
                <c:pt idx="3">
                  <c:v>24.09</c:v>
                </c:pt>
                <c:pt idx="4">
                  <c:v>27.44</c:v>
                </c:pt>
              </c:numCache>
            </c:numRef>
          </c:val>
          <c:extLst>
            <c:ext xmlns:c16="http://schemas.microsoft.com/office/drawing/2014/chart" uri="{C3380CC4-5D6E-409C-BE32-E72D297353CC}">
              <c16:uniqueId val="{00000000-5F73-4472-A376-F500CA0A3DAD}"/>
            </c:ext>
          </c:extLst>
        </c:ser>
        <c:dLbls>
          <c:showLegendKey val="0"/>
          <c:showVal val="0"/>
          <c:showCatName val="0"/>
          <c:showSerName val="0"/>
          <c:showPercent val="0"/>
          <c:showBubbleSize val="0"/>
        </c:dLbls>
        <c:gapWidth val="150"/>
        <c:axId val="416428144"/>
        <c:axId val="41642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F73-4472-A376-F500CA0A3DAD}"/>
            </c:ext>
          </c:extLst>
        </c:ser>
        <c:dLbls>
          <c:showLegendKey val="0"/>
          <c:showVal val="0"/>
          <c:showCatName val="0"/>
          <c:showSerName val="0"/>
          <c:showPercent val="0"/>
          <c:showBubbleSize val="0"/>
        </c:dLbls>
        <c:marker val="1"/>
        <c:smooth val="0"/>
        <c:axId val="416428144"/>
        <c:axId val="416428536"/>
      </c:lineChart>
      <c:dateAx>
        <c:axId val="416428144"/>
        <c:scaling>
          <c:orientation val="minMax"/>
        </c:scaling>
        <c:delete val="1"/>
        <c:axPos val="b"/>
        <c:numFmt formatCode="ge" sourceLinked="1"/>
        <c:majorTickMark val="none"/>
        <c:minorTickMark val="none"/>
        <c:tickLblPos val="none"/>
        <c:crossAx val="416428536"/>
        <c:crosses val="autoZero"/>
        <c:auto val="1"/>
        <c:lblOffset val="100"/>
        <c:baseTimeUnit val="years"/>
      </c:dateAx>
      <c:valAx>
        <c:axId val="41642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3-433F-A166-1521D63BAB71}"/>
            </c:ext>
          </c:extLst>
        </c:ser>
        <c:dLbls>
          <c:showLegendKey val="0"/>
          <c:showVal val="0"/>
          <c:showCatName val="0"/>
          <c:showSerName val="0"/>
          <c:showPercent val="0"/>
          <c:showBubbleSize val="0"/>
        </c:dLbls>
        <c:gapWidth val="150"/>
        <c:axId val="416427752"/>
        <c:axId val="41642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ADD3-433F-A166-1521D63BAB71}"/>
            </c:ext>
          </c:extLst>
        </c:ser>
        <c:dLbls>
          <c:showLegendKey val="0"/>
          <c:showVal val="0"/>
          <c:showCatName val="0"/>
          <c:showSerName val="0"/>
          <c:showPercent val="0"/>
          <c:showBubbleSize val="0"/>
        </c:dLbls>
        <c:marker val="1"/>
        <c:smooth val="0"/>
        <c:axId val="416427752"/>
        <c:axId val="416429712"/>
      </c:lineChart>
      <c:dateAx>
        <c:axId val="416427752"/>
        <c:scaling>
          <c:orientation val="minMax"/>
        </c:scaling>
        <c:delete val="1"/>
        <c:axPos val="b"/>
        <c:numFmt formatCode="ge" sourceLinked="1"/>
        <c:majorTickMark val="none"/>
        <c:minorTickMark val="none"/>
        <c:tickLblPos val="none"/>
        <c:crossAx val="416429712"/>
        <c:crosses val="autoZero"/>
        <c:auto val="1"/>
        <c:lblOffset val="100"/>
        <c:baseTimeUnit val="years"/>
      </c:dateAx>
      <c:valAx>
        <c:axId val="41642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4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481.69</c:v>
                </c:pt>
                <c:pt idx="1">
                  <c:v>509.27</c:v>
                </c:pt>
                <c:pt idx="2">
                  <c:v>322.22000000000003</c:v>
                </c:pt>
                <c:pt idx="3">
                  <c:v>299.83</c:v>
                </c:pt>
                <c:pt idx="4">
                  <c:v>263.47000000000003</c:v>
                </c:pt>
              </c:numCache>
            </c:numRef>
          </c:val>
          <c:extLst>
            <c:ext xmlns:c16="http://schemas.microsoft.com/office/drawing/2014/chart" uri="{C3380CC4-5D6E-409C-BE32-E72D297353CC}">
              <c16:uniqueId val="{00000000-0366-420F-ABD1-9D043161BCF5}"/>
            </c:ext>
          </c:extLst>
        </c:ser>
        <c:dLbls>
          <c:showLegendKey val="0"/>
          <c:showVal val="0"/>
          <c:showCatName val="0"/>
          <c:showSerName val="0"/>
          <c:showPercent val="0"/>
          <c:showBubbleSize val="0"/>
        </c:dLbls>
        <c:gapWidth val="150"/>
        <c:axId val="416430888"/>
        <c:axId val="41643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0366-420F-ABD1-9D043161BCF5}"/>
            </c:ext>
          </c:extLst>
        </c:ser>
        <c:dLbls>
          <c:showLegendKey val="0"/>
          <c:showVal val="0"/>
          <c:showCatName val="0"/>
          <c:showSerName val="0"/>
          <c:showPercent val="0"/>
          <c:showBubbleSize val="0"/>
        </c:dLbls>
        <c:marker val="1"/>
        <c:smooth val="0"/>
        <c:axId val="416430888"/>
        <c:axId val="416431280"/>
      </c:lineChart>
      <c:dateAx>
        <c:axId val="416430888"/>
        <c:scaling>
          <c:orientation val="minMax"/>
        </c:scaling>
        <c:delete val="1"/>
        <c:axPos val="b"/>
        <c:numFmt formatCode="ge" sourceLinked="1"/>
        <c:majorTickMark val="none"/>
        <c:minorTickMark val="none"/>
        <c:tickLblPos val="none"/>
        <c:crossAx val="416431280"/>
        <c:crosses val="autoZero"/>
        <c:auto val="1"/>
        <c:lblOffset val="100"/>
        <c:baseTimeUnit val="years"/>
      </c:dateAx>
      <c:valAx>
        <c:axId val="41643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43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56.41</c:v>
                </c:pt>
                <c:pt idx="1">
                  <c:v>52.35</c:v>
                </c:pt>
                <c:pt idx="2">
                  <c:v>31.46</c:v>
                </c:pt>
                <c:pt idx="3">
                  <c:v>28.16</c:v>
                </c:pt>
                <c:pt idx="4">
                  <c:v>26.4</c:v>
                </c:pt>
              </c:numCache>
            </c:numRef>
          </c:val>
          <c:extLst>
            <c:ext xmlns:c16="http://schemas.microsoft.com/office/drawing/2014/chart" uri="{C3380CC4-5D6E-409C-BE32-E72D297353CC}">
              <c16:uniqueId val="{00000000-9FC4-4AA3-A24B-90E214187981}"/>
            </c:ext>
          </c:extLst>
        </c:ser>
        <c:dLbls>
          <c:showLegendKey val="0"/>
          <c:showVal val="0"/>
          <c:showCatName val="0"/>
          <c:showSerName val="0"/>
          <c:showPercent val="0"/>
          <c:showBubbleSize val="0"/>
        </c:dLbls>
        <c:gapWidth val="150"/>
        <c:axId val="416370168"/>
        <c:axId val="41668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9FC4-4AA3-A24B-90E214187981}"/>
            </c:ext>
          </c:extLst>
        </c:ser>
        <c:dLbls>
          <c:showLegendKey val="0"/>
          <c:showVal val="0"/>
          <c:showCatName val="0"/>
          <c:showSerName val="0"/>
          <c:showPercent val="0"/>
          <c:showBubbleSize val="0"/>
        </c:dLbls>
        <c:marker val="1"/>
        <c:smooth val="0"/>
        <c:axId val="416370168"/>
        <c:axId val="416685656"/>
      </c:lineChart>
      <c:dateAx>
        <c:axId val="416370168"/>
        <c:scaling>
          <c:orientation val="minMax"/>
        </c:scaling>
        <c:delete val="1"/>
        <c:axPos val="b"/>
        <c:numFmt formatCode="ge" sourceLinked="1"/>
        <c:majorTickMark val="none"/>
        <c:minorTickMark val="none"/>
        <c:tickLblPos val="none"/>
        <c:crossAx val="416685656"/>
        <c:crosses val="autoZero"/>
        <c:auto val="1"/>
        <c:lblOffset val="100"/>
        <c:baseTimeUnit val="years"/>
      </c:dateAx>
      <c:valAx>
        <c:axId val="41668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3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100.42</c:v>
                </c:pt>
                <c:pt idx="1">
                  <c:v>102.89</c:v>
                </c:pt>
                <c:pt idx="2">
                  <c:v>111.62</c:v>
                </c:pt>
                <c:pt idx="3">
                  <c:v>114.17</c:v>
                </c:pt>
                <c:pt idx="4">
                  <c:v>113.04</c:v>
                </c:pt>
              </c:numCache>
            </c:numRef>
          </c:val>
          <c:extLst>
            <c:ext xmlns:c16="http://schemas.microsoft.com/office/drawing/2014/chart" uri="{C3380CC4-5D6E-409C-BE32-E72D297353CC}">
              <c16:uniqueId val="{00000000-1000-4F87-9651-9DBF0574BBFF}"/>
            </c:ext>
          </c:extLst>
        </c:ser>
        <c:dLbls>
          <c:showLegendKey val="0"/>
          <c:showVal val="0"/>
          <c:showCatName val="0"/>
          <c:showSerName val="0"/>
          <c:showPercent val="0"/>
          <c:showBubbleSize val="0"/>
        </c:dLbls>
        <c:gapWidth val="150"/>
        <c:axId val="416686832"/>
        <c:axId val="41668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1000-4F87-9651-9DBF0574BBFF}"/>
            </c:ext>
          </c:extLst>
        </c:ser>
        <c:dLbls>
          <c:showLegendKey val="0"/>
          <c:showVal val="0"/>
          <c:showCatName val="0"/>
          <c:showSerName val="0"/>
          <c:showPercent val="0"/>
          <c:showBubbleSize val="0"/>
        </c:dLbls>
        <c:marker val="1"/>
        <c:smooth val="0"/>
        <c:axId val="416686832"/>
        <c:axId val="416687224"/>
      </c:lineChart>
      <c:dateAx>
        <c:axId val="416686832"/>
        <c:scaling>
          <c:orientation val="minMax"/>
        </c:scaling>
        <c:delete val="1"/>
        <c:axPos val="b"/>
        <c:numFmt formatCode="ge" sourceLinked="1"/>
        <c:majorTickMark val="none"/>
        <c:minorTickMark val="none"/>
        <c:tickLblPos val="none"/>
        <c:crossAx val="416687224"/>
        <c:crosses val="autoZero"/>
        <c:auto val="1"/>
        <c:lblOffset val="100"/>
        <c:baseTimeUnit val="years"/>
      </c:dateAx>
      <c:valAx>
        <c:axId val="41668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166.29</c:v>
                </c:pt>
                <c:pt idx="1">
                  <c:v>162.30000000000001</c:v>
                </c:pt>
                <c:pt idx="2">
                  <c:v>149.91999999999999</c:v>
                </c:pt>
                <c:pt idx="3">
                  <c:v>146.72999999999999</c:v>
                </c:pt>
                <c:pt idx="4">
                  <c:v>148.46</c:v>
                </c:pt>
              </c:numCache>
            </c:numRef>
          </c:val>
          <c:extLst>
            <c:ext xmlns:c16="http://schemas.microsoft.com/office/drawing/2014/chart" uri="{C3380CC4-5D6E-409C-BE32-E72D297353CC}">
              <c16:uniqueId val="{00000000-858F-4507-84DC-01E3BBED9746}"/>
            </c:ext>
          </c:extLst>
        </c:ser>
        <c:dLbls>
          <c:showLegendKey val="0"/>
          <c:showVal val="0"/>
          <c:showCatName val="0"/>
          <c:showSerName val="0"/>
          <c:showPercent val="0"/>
          <c:showBubbleSize val="0"/>
        </c:dLbls>
        <c:gapWidth val="150"/>
        <c:axId val="416688400"/>
        <c:axId val="41668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858F-4507-84DC-01E3BBED9746}"/>
            </c:ext>
          </c:extLst>
        </c:ser>
        <c:dLbls>
          <c:showLegendKey val="0"/>
          <c:showVal val="0"/>
          <c:showCatName val="0"/>
          <c:showSerName val="0"/>
          <c:showPercent val="0"/>
          <c:showBubbleSize val="0"/>
        </c:dLbls>
        <c:marker val="1"/>
        <c:smooth val="0"/>
        <c:axId val="416688400"/>
        <c:axId val="416688792"/>
      </c:lineChart>
      <c:dateAx>
        <c:axId val="416688400"/>
        <c:scaling>
          <c:orientation val="minMax"/>
        </c:scaling>
        <c:delete val="1"/>
        <c:axPos val="b"/>
        <c:numFmt formatCode="ge" sourceLinked="1"/>
        <c:majorTickMark val="none"/>
        <c:minorTickMark val="none"/>
        <c:tickLblPos val="none"/>
        <c:crossAx val="416688792"/>
        <c:crosses val="autoZero"/>
        <c:auto val="1"/>
        <c:lblOffset val="100"/>
        <c:baseTimeUnit val="years"/>
      </c:dateAx>
      <c:valAx>
        <c:axId val="41668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蒲郡市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80856</v>
      </c>
      <c r="AM8" s="71"/>
      <c r="AN8" s="71"/>
      <c r="AO8" s="71"/>
      <c r="AP8" s="71"/>
      <c r="AQ8" s="71"/>
      <c r="AR8" s="71"/>
      <c r="AS8" s="71"/>
      <c r="AT8" s="67">
        <f>データ!$S$6</f>
        <v>56.92</v>
      </c>
      <c r="AU8" s="68"/>
      <c r="AV8" s="68"/>
      <c r="AW8" s="68"/>
      <c r="AX8" s="68"/>
      <c r="AY8" s="68"/>
      <c r="AZ8" s="68"/>
      <c r="BA8" s="68"/>
      <c r="BB8" s="70">
        <f>データ!$T$6</f>
        <v>1420.52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92.42</v>
      </c>
      <c r="J10" s="68"/>
      <c r="K10" s="68"/>
      <c r="L10" s="68"/>
      <c r="M10" s="68"/>
      <c r="N10" s="68"/>
      <c r="O10" s="69"/>
      <c r="P10" s="70">
        <f>データ!$P$6</f>
        <v>99.7</v>
      </c>
      <c r="Q10" s="70"/>
      <c r="R10" s="70"/>
      <c r="S10" s="70"/>
      <c r="T10" s="70"/>
      <c r="U10" s="70"/>
      <c r="V10" s="70"/>
      <c r="W10" s="71">
        <f>データ!$Q$6</f>
        <v>2592</v>
      </c>
      <c r="X10" s="71"/>
      <c r="Y10" s="71"/>
      <c r="Z10" s="71"/>
      <c r="AA10" s="71"/>
      <c r="AB10" s="71"/>
      <c r="AC10" s="71"/>
      <c r="AD10" s="2"/>
      <c r="AE10" s="2"/>
      <c r="AF10" s="2"/>
      <c r="AG10" s="2"/>
      <c r="AH10" s="5"/>
      <c r="AI10" s="5"/>
      <c r="AJ10" s="5"/>
      <c r="AK10" s="5"/>
      <c r="AL10" s="71">
        <f>データ!$U$6</f>
        <v>80392</v>
      </c>
      <c r="AM10" s="71"/>
      <c r="AN10" s="71"/>
      <c r="AO10" s="71"/>
      <c r="AP10" s="71"/>
      <c r="AQ10" s="71"/>
      <c r="AR10" s="71"/>
      <c r="AS10" s="71"/>
      <c r="AT10" s="67">
        <f>データ!$V$6</f>
        <v>56.92</v>
      </c>
      <c r="AU10" s="68"/>
      <c r="AV10" s="68"/>
      <c r="AW10" s="68"/>
      <c r="AX10" s="68"/>
      <c r="AY10" s="68"/>
      <c r="AZ10" s="68"/>
      <c r="BA10" s="68"/>
      <c r="BB10" s="70">
        <f>データ!$W$6</f>
        <v>1412.37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232149</v>
      </c>
      <c r="D6" s="34">
        <f t="shared" si="3"/>
        <v>46</v>
      </c>
      <c r="E6" s="34">
        <f t="shared" si="3"/>
        <v>1</v>
      </c>
      <c r="F6" s="34">
        <f t="shared" si="3"/>
        <v>0</v>
      </c>
      <c r="G6" s="34">
        <f t="shared" si="3"/>
        <v>1</v>
      </c>
      <c r="H6" s="34" t="str">
        <f t="shared" si="3"/>
        <v>愛知県　蒲郡市</v>
      </c>
      <c r="I6" s="34" t="str">
        <f t="shared" si="3"/>
        <v>法適用</v>
      </c>
      <c r="J6" s="34" t="str">
        <f t="shared" si="3"/>
        <v>水道事業</v>
      </c>
      <c r="K6" s="34" t="str">
        <f t="shared" si="3"/>
        <v>末端給水事業</v>
      </c>
      <c r="L6" s="34" t="str">
        <f t="shared" si="3"/>
        <v>A4</v>
      </c>
      <c r="M6" s="34">
        <f t="shared" si="3"/>
        <v>0</v>
      </c>
      <c r="N6" s="35" t="str">
        <f t="shared" si="3"/>
        <v>-</v>
      </c>
      <c r="O6" s="35">
        <f t="shared" si="3"/>
        <v>92.42</v>
      </c>
      <c r="P6" s="35">
        <f t="shared" si="3"/>
        <v>99.7</v>
      </c>
      <c r="Q6" s="35">
        <f t="shared" si="3"/>
        <v>2592</v>
      </c>
      <c r="R6" s="35">
        <f t="shared" si="3"/>
        <v>80856</v>
      </c>
      <c r="S6" s="35">
        <f t="shared" si="3"/>
        <v>56.92</v>
      </c>
      <c r="T6" s="35">
        <f t="shared" si="3"/>
        <v>1420.52</v>
      </c>
      <c r="U6" s="35">
        <f t="shared" si="3"/>
        <v>80392</v>
      </c>
      <c r="V6" s="35">
        <f t="shared" si="3"/>
        <v>56.92</v>
      </c>
      <c r="W6" s="35">
        <f t="shared" si="3"/>
        <v>1412.37</v>
      </c>
      <c r="X6" s="36">
        <f>IF(X7="",NA(),X7)</f>
        <v>107.41</v>
      </c>
      <c r="Y6" s="36">
        <f t="shared" ref="Y6:AG6" si="4">IF(Y7="",NA(),Y7)</f>
        <v>107.02</v>
      </c>
      <c r="Z6" s="36">
        <f t="shared" si="4"/>
        <v>113.55</v>
      </c>
      <c r="AA6" s="36">
        <f t="shared" si="4"/>
        <v>114.67</v>
      </c>
      <c r="AB6" s="36">
        <f t="shared" si="4"/>
        <v>114.62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481.69</v>
      </c>
      <c r="AU6" s="36">
        <f t="shared" ref="AU6:BC6" si="6">IF(AU7="",NA(),AU7)</f>
        <v>509.27</v>
      </c>
      <c r="AV6" s="36">
        <f t="shared" si="6"/>
        <v>322.22000000000003</v>
      </c>
      <c r="AW6" s="36">
        <f t="shared" si="6"/>
        <v>299.83</v>
      </c>
      <c r="AX6" s="36">
        <f t="shared" si="6"/>
        <v>263.47000000000003</v>
      </c>
      <c r="AY6" s="36">
        <f t="shared" si="6"/>
        <v>701</v>
      </c>
      <c r="AZ6" s="36">
        <f t="shared" si="6"/>
        <v>739.59</v>
      </c>
      <c r="BA6" s="36">
        <f t="shared" si="6"/>
        <v>335.95</v>
      </c>
      <c r="BB6" s="36">
        <f t="shared" si="6"/>
        <v>346.59</v>
      </c>
      <c r="BC6" s="36">
        <f t="shared" si="6"/>
        <v>357.82</v>
      </c>
      <c r="BD6" s="35" t="str">
        <f>IF(BD7="","",IF(BD7="-","【-】","【"&amp;SUBSTITUTE(TEXT(BD7,"#,##0.00"),"-","△")&amp;"】"))</f>
        <v>【262.87】</v>
      </c>
      <c r="BE6" s="36">
        <f>IF(BE7="",NA(),BE7)</f>
        <v>56.41</v>
      </c>
      <c r="BF6" s="36">
        <f t="shared" ref="BF6:BN6" si="7">IF(BF7="",NA(),BF7)</f>
        <v>52.35</v>
      </c>
      <c r="BG6" s="36">
        <f t="shared" si="7"/>
        <v>31.46</v>
      </c>
      <c r="BH6" s="36">
        <f t="shared" si="7"/>
        <v>28.16</v>
      </c>
      <c r="BI6" s="36">
        <f t="shared" si="7"/>
        <v>26.4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100.42</v>
      </c>
      <c r="BQ6" s="36">
        <f t="shared" ref="BQ6:BY6" si="8">IF(BQ7="",NA(),BQ7)</f>
        <v>102.89</v>
      </c>
      <c r="BR6" s="36">
        <f t="shared" si="8"/>
        <v>111.62</v>
      </c>
      <c r="BS6" s="36">
        <f t="shared" si="8"/>
        <v>114.17</v>
      </c>
      <c r="BT6" s="36">
        <f t="shared" si="8"/>
        <v>113.04</v>
      </c>
      <c r="BU6" s="36">
        <f t="shared" si="8"/>
        <v>100.27</v>
      </c>
      <c r="BV6" s="36">
        <f t="shared" si="8"/>
        <v>99.46</v>
      </c>
      <c r="BW6" s="36">
        <f t="shared" si="8"/>
        <v>105.21</v>
      </c>
      <c r="BX6" s="36">
        <f t="shared" si="8"/>
        <v>105.71</v>
      </c>
      <c r="BY6" s="36">
        <f t="shared" si="8"/>
        <v>106.01</v>
      </c>
      <c r="BZ6" s="35" t="str">
        <f>IF(BZ7="","",IF(BZ7="-","【-】","【"&amp;SUBSTITUTE(TEXT(BZ7,"#,##0.00"),"-","△")&amp;"】"))</f>
        <v>【105.59】</v>
      </c>
      <c r="CA6" s="36">
        <f>IF(CA7="",NA(),CA7)</f>
        <v>166.29</v>
      </c>
      <c r="CB6" s="36">
        <f t="shared" ref="CB6:CJ6" si="9">IF(CB7="",NA(),CB7)</f>
        <v>162.30000000000001</v>
      </c>
      <c r="CC6" s="36">
        <f t="shared" si="9"/>
        <v>149.91999999999999</v>
      </c>
      <c r="CD6" s="36">
        <f t="shared" si="9"/>
        <v>146.72999999999999</v>
      </c>
      <c r="CE6" s="36">
        <f t="shared" si="9"/>
        <v>148.46</v>
      </c>
      <c r="CF6" s="36">
        <f t="shared" si="9"/>
        <v>169.62</v>
      </c>
      <c r="CG6" s="36">
        <f t="shared" si="9"/>
        <v>171.78</v>
      </c>
      <c r="CH6" s="36">
        <f t="shared" si="9"/>
        <v>162.59</v>
      </c>
      <c r="CI6" s="36">
        <f t="shared" si="9"/>
        <v>162.15</v>
      </c>
      <c r="CJ6" s="36">
        <f t="shared" si="9"/>
        <v>162.24</v>
      </c>
      <c r="CK6" s="35" t="str">
        <f>IF(CK7="","",IF(CK7="-","【-】","【"&amp;SUBSTITUTE(TEXT(CK7,"#,##0.00"),"-","△")&amp;"】"))</f>
        <v>【163.27】</v>
      </c>
      <c r="CL6" s="36">
        <f>IF(CL7="",NA(),CL7)</f>
        <v>54.1</v>
      </c>
      <c r="CM6" s="36">
        <f t="shared" ref="CM6:CU6" si="10">IF(CM7="",NA(),CM7)</f>
        <v>53</v>
      </c>
      <c r="CN6" s="36">
        <f t="shared" si="10"/>
        <v>52.93</v>
      </c>
      <c r="CO6" s="36">
        <f t="shared" si="10"/>
        <v>53.2</v>
      </c>
      <c r="CP6" s="36">
        <f t="shared" si="10"/>
        <v>53.76</v>
      </c>
      <c r="CQ6" s="36">
        <f t="shared" si="10"/>
        <v>59.88</v>
      </c>
      <c r="CR6" s="36">
        <f t="shared" si="10"/>
        <v>59.68</v>
      </c>
      <c r="CS6" s="36">
        <f t="shared" si="10"/>
        <v>59.17</v>
      </c>
      <c r="CT6" s="36">
        <f t="shared" si="10"/>
        <v>59.34</v>
      </c>
      <c r="CU6" s="36">
        <f t="shared" si="10"/>
        <v>59.11</v>
      </c>
      <c r="CV6" s="35" t="str">
        <f>IF(CV7="","",IF(CV7="-","【-】","【"&amp;SUBSTITUTE(TEXT(CV7,"#,##0.00"),"-","△")&amp;"】"))</f>
        <v>【59.94】</v>
      </c>
      <c r="CW6" s="36">
        <f>IF(CW7="",NA(),CW7)</f>
        <v>93.95</v>
      </c>
      <c r="CX6" s="36">
        <f t="shared" ref="CX6:DF6" si="11">IF(CX7="",NA(),CX7)</f>
        <v>94.43</v>
      </c>
      <c r="CY6" s="36">
        <f t="shared" si="11"/>
        <v>93.18</v>
      </c>
      <c r="CZ6" s="36">
        <f t="shared" si="11"/>
        <v>93.32</v>
      </c>
      <c r="DA6" s="36">
        <f t="shared" si="11"/>
        <v>93.21</v>
      </c>
      <c r="DB6" s="36">
        <f t="shared" si="11"/>
        <v>87.65</v>
      </c>
      <c r="DC6" s="36">
        <f t="shared" si="11"/>
        <v>87.63</v>
      </c>
      <c r="DD6" s="36">
        <f t="shared" si="11"/>
        <v>87.6</v>
      </c>
      <c r="DE6" s="36">
        <f t="shared" si="11"/>
        <v>87.74</v>
      </c>
      <c r="DF6" s="36">
        <f t="shared" si="11"/>
        <v>87.91</v>
      </c>
      <c r="DG6" s="35" t="str">
        <f>IF(DG7="","",IF(DG7="-","【-】","【"&amp;SUBSTITUTE(TEXT(DG7,"#,##0.00"),"-","△")&amp;"】"))</f>
        <v>【90.22】</v>
      </c>
      <c r="DH6" s="36">
        <f>IF(DH7="",NA(),DH7)</f>
        <v>43.72</v>
      </c>
      <c r="DI6" s="36">
        <f t="shared" ref="DI6:DQ6" si="12">IF(DI7="",NA(),DI7)</f>
        <v>44.49</v>
      </c>
      <c r="DJ6" s="36">
        <f t="shared" si="12"/>
        <v>44.58</v>
      </c>
      <c r="DK6" s="36">
        <f t="shared" si="12"/>
        <v>44.82</v>
      </c>
      <c r="DL6" s="36">
        <f t="shared" si="12"/>
        <v>45.3</v>
      </c>
      <c r="DM6" s="36">
        <f t="shared" si="12"/>
        <v>38.69</v>
      </c>
      <c r="DN6" s="36">
        <f t="shared" si="12"/>
        <v>39.65</v>
      </c>
      <c r="DO6" s="36">
        <f t="shared" si="12"/>
        <v>45.25</v>
      </c>
      <c r="DP6" s="36">
        <f t="shared" si="12"/>
        <v>46.27</v>
      </c>
      <c r="DQ6" s="36">
        <f t="shared" si="12"/>
        <v>46.88</v>
      </c>
      <c r="DR6" s="35" t="str">
        <f>IF(DR7="","",IF(DR7="-","【-】","【"&amp;SUBSTITUTE(TEXT(DR7,"#,##0.00"),"-","△")&amp;"】"))</f>
        <v>【47.91】</v>
      </c>
      <c r="DS6" s="36">
        <f>IF(DS7="",NA(),DS7)</f>
        <v>19.95</v>
      </c>
      <c r="DT6" s="36">
        <f t="shared" ref="DT6:EB6" si="13">IF(DT7="",NA(),DT7)</f>
        <v>18.23</v>
      </c>
      <c r="DU6" s="36">
        <f t="shared" si="13"/>
        <v>20.18</v>
      </c>
      <c r="DV6" s="36">
        <f t="shared" si="13"/>
        <v>24.09</v>
      </c>
      <c r="DW6" s="36">
        <f t="shared" si="13"/>
        <v>27.44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0.37</v>
      </c>
      <c r="EE6" s="36">
        <f t="shared" ref="EE6:EM6" si="14">IF(EE7="",NA(),EE7)</f>
        <v>0.37</v>
      </c>
      <c r="EF6" s="36">
        <f t="shared" si="14"/>
        <v>0.32</v>
      </c>
      <c r="EG6" s="36">
        <f t="shared" si="14"/>
        <v>0.32</v>
      </c>
      <c r="EH6" s="36">
        <f t="shared" si="14"/>
        <v>0.63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232149</v>
      </c>
      <c r="D7" s="38">
        <v>46</v>
      </c>
      <c r="E7" s="38">
        <v>1</v>
      </c>
      <c r="F7" s="38">
        <v>0</v>
      </c>
      <c r="G7" s="38">
        <v>1</v>
      </c>
      <c r="H7" s="38" t="s">
        <v>105</v>
      </c>
      <c r="I7" s="38" t="s">
        <v>106</v>
      </c>
      <c r="J7" s="38" t="s">
        <v>107</v>
      </c>
      <c r="K7" s="38" t="s">
        <v>108</v>
      </c>
      <c r="L7" s="38" t="s">
        <v>109</v>
      </c>
      <c r="M7" s="38"/>
      <c r="N7" s="39" t="s">
        <v>110</v>
      </c>
      <c r="O7" s="39">
        <v>92.42</v>
      </c>
      <c r="P7" s="39">
        <v>99.7</v>
      </c>
      <c r="Q7" s="39">
        <v>2592</v>
      </c>
      <c r="R7" s="39">
        <v>80856</v>
      </c>
      <c r="S7" s="39">
        <v>56.92</v>
      </c>
      <c r="T7" s="39">
        <v>1420.52</v>
      </c>
      <c r="U7" s="39">
        <v>80392</v>
      </c>
      <c r="V7" s="39">
        <v>56.92</v>
      </c>
      <c r="W7" s="39">
        <v>1412.37</v>
      </c>
      <c r="X7" s="39">
        <v>107.41</v>
      </c>
      <c r="Y7" s="39">
        <v>107.02</v>
      </c>
      <c r="Z7" s="39">
        <v>113.55</v>
      </c>
      <c r="AA7" s="39">
        <v>114.67</v>
      </c>
      <c r="AB7" s="39">
        <v>114.62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481.69</v>
      </c>
      <c r="AU7" s="39">
        <v>509.27</v>
      </c>
      <c r="AV7" s="39">
        <v>322.22000000000003</v>
      </c>
      <c r="AW7" s="39">
        <v>299.83</v>
      </c>
      <c r="AX7" s="39">
        <v>263.47000000000003</v>
      </c>
      <c r="AY7" s="39">
        <v>701</v>
      </c>
      <c r="AZ7" s="39">
        <v>739.59</v>
      </c>
      <c r="BA7" s="39">
        <v>335.95</v>
      </c>
      <c r="BB7" s="39">
        <v>346.59</v>
      </c>
      <c r="BC7" s="39">
        <v>357.82</v>
      </c>
      <c r="BD7" s="39">
        <v>262.87</v>
      </c>
      <c r="BE7" s="39">
        <v>56.41</v>
      </c>
      <c r="BF7" s="39">
        <v>52.35</v>
      </c>
      <c r="BG7" s="39">
        <v>31.46</v>
      </c>
      <c r="BH7" s="39">
        <v>28.16</v>
      </c>
      <c r="BI7" s="39">
        <v>26.4</v>
      </c>
      <c r="BJ7" s="39">
        <v>330.99</v>
      </c>
      <c r="BK7" s="39">
        <v>324.08999999999997</v>
      </c>
      <c r="BL7" s="39">
        <v>319.82</v>
      </c>
      <c r="BM7" s="39">
        <v>312.02999999999997</v>
      </c>
      <c r="BN7" s="39">
        <v>307.45999999999998</v>
      </c>
      <c r="BO7" s="39">
        <v>270.87</v>
      </c>
      <c r="BP7" s="39">
        <v>100.42</v>
      </c>
      <c r="BQ7" s="39">
        <v>102.89</v>
      </c>
      <c r="BR7" s="39">
        <v>111.62</v>
      </c>
      <c r="BS7" s="39">
        <v>114.17</v>
      </c>
      <c r="BT7" s="39">
        <v>113.04</v>
      </c>
      <c r="BU7" s="39">
        <v>100.27</v>
      </c>
      <c r="BV7" s="39">
        <v>99.46</v>
      </c>
      <c r="BW7" s="39">
        <v>105.21</v>
      </c>
      <c r="BX7" s="39">
        <v>105.71</v>
      </c>
      <c r="BY7" s="39">
        <v>106.01</v>
      </c>
      <c r="BZ7" s="39">
        <v>105.59</v>
      </c>
      <c r="CA7" s="39">
        <v>166.29</v>
      </c>
      <c r="CB7" s="39">
        <v>162.30000000000001</v>
      </c>
      <c r="CC7" s="39">
        <v>149.91999999999999</v>
      </c>
      <c r="CD7" s="39">
        <v>146.72999999999999</v>
      </c>
      <c r="CE7" s="39">
        <v>148.46</v>
      </c>
      <c r="CF7" s="39">
        <v>169.62</v>
      </c>
      <c r="CG7" s="39">
        <v>171.78</v>
      </c>
      <c r="CH7" s="39">
        <v>162.59</v>
      </c>
      <c r="CI7" s="39">
        <v>162.15</v>
      </c>
      <c r="CJ7" s="39">
        <v>162.24</v>
      </c>
      <c r="CK7" s="39">
        <v>163.27000000000001</v>
      </c>
      <c r="CL7" s="39">
        <v>54.1</v>
      </c>
      <c r="CM7" s="39">
        <v>53</v>
      </c>
      <c r="CN7" s="39">
        <v>52.93</v>
      </c>
      <c r="CO7" s="39">
        <v>53.2</v>
      </c>
      <c r="CP7" s="39">
        <v>53.76</v>
      </c>
      <c r="CQ7" s="39">
        <v>59.88</v>
      </c>
      <c r="CR7" s="39">
        <v>59.68</v>
      </c>
      <c r="CS7" s="39">
        <v>59.17</v>
      </c>
      <c r="CT7" s="39">
        <v>59.34</v>
      </c>
      <c r="CU7" s="39">
        <v>59.11</v>
      </c>
      <c r="CV7" s="39">
        <v>59.94</v>
      </c>
      <c r="CW7" s="39">
        <v>93.95</v>
      </c>
      <c r="CX7" s="39">
        <v>94.43</v>
      </c>
      <c r="CY7" s="39">
        <v>93.18</v>
      </c>
      <c r="CZ7" s="39">
        <v>93.32</v>
      </c>
      <c r="DA7" s="39">
        <v>93.21</v>
      </c>
      <c r="DB7" s="39">
        <v>87.65</v>
      </c>
      <c r="DC7" s="39">
        <v>87.63</v>
      </c>
      <c r="DD7" s="39">
        <v>87.6</v>
      </c>
      <c r="DE7" s="39">
        <v>87.74</v>
      </c>
      <c r="DF7" s="39">
        <v>87.91</v>
      </c>
      <c r="DG7" s="39">
        <v>90.22</v>
      </c>
      <c r="DH7" s="39">
        <v>43.72</v>
      </c>
      <c r="DI7" s="39">
        <v>44.49</v>
      </c>
      <c r="DJ7" s="39">
        <v>44.58</v>
      </c>
      <c r="DK7" s="39">
        <v>44.82</v>
      </c>
      <c r="DL7" s="39">
        <v>45.3</v>
      </c>
      <c r="DM7" s="39">
        <v>38.69</v>
      </c>
      <c r="DN7" s="39">
        <v>39.65</v>
      </c>
      <c r="DO7" s="39">
        <v>45.25</v>
      </c>
      <c r="DP7" s="39">
        <v>46.27</v>
      </c>
      <c r="DQ7" s="39">
        <v>46.88</v>
      </c>
      <c r="DR7" s="39">
        <v>47.91</v>
      </c>
      <c r="DS7" s="39">
        <v>19.95</v>
      </c>
      <c r="DT7" s="39">
        <v>18.23</v>
      </c>
      <c r="DU7" s="39">
        <v>20.18</v>
      </c>
      <c r="DV7" s="39">
        <v>24.09</v>
      </c>
      <c r="DW7" s="39">
        <v>27.44</v>
      </c>
      <c r="DX7" s="39">
        <v>8.4</v>
      </c>
      <c r="DY7" s="39">
        <v>9.7100000000000009</v>
      </c>
      <c r="DZ7" s="39">
        <v>10.71</v>
      </c>
      <c r="EA7" s="39">
        <v>10.93</v>
      </c>
      <c r="EB7" s="39">
        <v>13.39</v>
      </c>
      <c r="EC7" s="39">
        <v>15</v>
      </c>
      <c r="ED7" s="39">
        <v>0.37</v>
      </c>
      <c r="EE7" s="39">
        <v>0.37</v>
      </c>
      <c r="EF7" s="39">
        <v>0.32</v>
      </c>
      <c r="EG7" s="39">
        <v>0.32</v>
      </c>
      <c r="EH7" s="39">
        <v>0.63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2018-02-19T05:09:18Z</cp:lastPrinted>
  <dcterms:created xsi:type="dcterms:W3CDTF">2017-12-25T01:30:09Z</dcterms:created>
  <dcterms:modified xsi:type="dcterms:W3CDTF">2018-02-27T09:27:38Z</dcterms:modified>
  <cp:category/>
</cp:coreProperties>
</file>