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<sst xmlns="http://schemas.openxmlformats.org/spreadsheetml/2006/main" count="240" uniqueCount="126">
  <si>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</si>
  <si>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</si>
  <si>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</si>
  <si>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</si>
  <si>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</si>
  <si>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</si>
  <si>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</si>
  <si>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</si>
  <si>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</si>
  <si>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</si>
  <si>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</si>
  <si>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</si>
  <si>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</si>
  <si>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</si>
  <si>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</si>
  <si>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</si>
  <si>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</si>
  <si>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</si>
  <si>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</si>
  <si>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</si>
  <si>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</si>
  <si>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</si>
  <si>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</si>
  <si>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</si>
  <si>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</si>
  <si>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</si>
  <si>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</si>
  <si>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</si>
  <si>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</si>
  <si>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</si>
  <si>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</si>
  <si>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</si>
  <si>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</si>
  <si>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</si>
  <si>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</si>
  <si>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</si>
  <si>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</si>
  <si>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</si>
  <si>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</si>
  <si>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</si>
  <si>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</si>
  <si>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</si>
  <si>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</si>
  <si>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</si>
  <si>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</si>
  <si>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</si>
  <si>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</si>
  <si>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</si>
  <si>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</si>
  <si>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</si>
  <si>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</si>
  <si>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</si>
  <si>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</si>
  <si>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</si>
  <si>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</si>
  <si>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</si>
  <si>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</si>
  <si>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</si>
  <si>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</si>
  <si>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</si>
  <si>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</si>
  <si>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</si>
  <si>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</si>
  <si>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</si>
  <si>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</si>
  <si>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</si>
  <si>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</si>
  <si>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</si>
  <si>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</si>
  <si>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</si>
  <si>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</si>
  <si>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</si>
  <si>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</si>
  <si>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</si>
  <si>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</si>
  <si>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</si>
  <si>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</si>
  <si>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</si>
  <si>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</si>
  <si>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</si>
  <si>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</si>
  <si>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</si>
  <si>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</si>
  <si>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</si>
  <si>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</si>
  <si>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</si>
  <si>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</si>
  <si>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</si>
  <si>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</si>
  <si>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</si>
  <si>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</si>
  <si>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</si>
  <si>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</si>
  <si>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</si>
  <si>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</si>
  <si>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</si>
  <si>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</si>
  <si>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</si>
  <si>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</si>
  <si>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</si>
  <si>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</si>
  <si>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</si>
  <si>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</si>
  <si>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</si>
  <si>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</si>
  <si>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</si>
  <si>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</si>
  <si>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</si>
  <si>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</si>
  <si>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</si>
  <si>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蒲郡市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</si>
  <si>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</si>
  <si>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</si>
  <si>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</si>
  <si>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</si>
  <si>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</si>
  <si>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</si>
  <si>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</si>
  <si>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</si>
  <si>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</si>
  <si>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</si>
  <si>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</si>
  <si>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</si>
  <si>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下水道事業が昭和４６年に始まってから４７年がたちます。管渠の耐用年数は５０年であり、今後、更新工事に着手していきます。また、浄化センターも４１年がたち、引き続き長寿命化計画に基づいて老朽化した施設・設備の改造・更新を行っていきます。</t>
    <phoneticPr fontId="4"/>
  </si>
  <si>
    <t>今後、人口減少等による料金収入の減少や面整備に加えて老朽化した設備の維持更新費用の増大が予想されることから、財政マネジメントの向上を図るため企業会計への移行を進めており、また、下水道経営の健全化に向けて、平成２８年度末において経営戦略を策定しました。</t>
    <rPh sb="102" eb="104">
      <t>ヘイセイ</t>
    </rPh>
    <rPh sb="106" eb="108">
      <t>ネンド</t>
    </rPh>
    <rPh sb="108" eb="109">
      <t>マツ</t>
    </rPh>
    <phoneticPr fontId="4"/>
  </si>
  <si>
    <r>
      <t>①収益的収支比率は、１００％を割っており、その理由として、下水道使用料収入の伸び悩みにより、総収益が下がっています。⑤経費回収率についても、下水道使用料を平成２１年度から改定していないため、類似団体と開きがでたものと考えられます。今後も引き続き費用の削減に努め、経営改善に向けた取組をしていきます。
④企業債残高対事業規模比率は、類似団体と比較して、かなり低くなっていますが、これは、下水道事業を昭和４６年から始めて、まだ、管渠の耐用年数がきていないので、更新工事を行っていないためです。なお、平成27年以降の大幅増加は、同年度における一般会計負担率の算定方法の変更によるものです。
⑥汚水処理原価は、類似団体と比較して、低い水準となっています。この要因として、財政健全化計画（平成１９～２３年度）による職員数を削減したことによるものと考えられます。
⑦施設利用率は類似団体と比較して、２割ほど低い水準となっていますが、これは節水意識の高揚等により使用水量の伸び悩みと考えられます。しかし、観光都市として観光客を誘致していることもあり、夏休みなどの長期休暇では一時的に７０％を超える日もあります。今後も観光客が増加するものと考えられますので、適正な施設利用率のバランスを考えていく必要があります。⑧水洗化率は</t>
    </r>
    <r>
      <rPr>
        <sz val="10"/>
        <rFont val="ＭＳ ゴシック"/>
        <family val="3"/>
        <charset val="128"/>
      </rPr>
      <t>、面整備の進捗による処理区域の拡大よりも、人口減少による水洗便所設置済人口の減少の影響が大きく、全国平均を下回っています。接続しない理由として、経済的要因や家屋の老朽化などがあります。今後は更なる広報活動等を行っていきます。</t>
    </r>
    <rPh sb="252" eb="254">
      <t>イコウ</t>
    </rPh>
    <rPh sb="255" eb="257">
      <t>オオハバ</t>
    </rPh>
    <rPh sb="257" eb="259">
      <t>ゾウカ</t>
    </rPh>
    <rPh sb="261" eb="264">
      <t>ドウネンド</t>
    </rPh>
    <rPh sb="555" eb="556">
      <t>メン</t>
    </rPh>
    <rPh sb="556" eb="558">
      <t>セイビ</t>
    </rPh>
    <rPh sb="559" eb="561">
      <t>シンチョク</t>
    </rPh>
    <rPh sb="564" eb="566">
      <t>ショリ</t>
    </rPh>
    <rPh sb="566" eb="568">
      <t>クイキ</t>
    </rPh>
    <rPh sb="569" eb="571">
      <t>カクダイ</t>
    </rPh>
    <rPh sb="575" eb="577">
      <t>ジンコウ</t>
    </rPh>
    <rPh sb="577" eb="579">
      <t>ゲンショウ</t>
    </rPh>
    <rPh sb="592" eb="594">
      <t>ゲンショウ</t>
    </rPh>
    <rPh sb="595" eb="597">
      <t>エイキョウ</t>
    </rPh>
    <rPh sb="598" eb="599">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</si>
</sst>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79-4FA5-B581-9CEBDD8F2DCF}"/>
            </c:ext>
          </c:extLst>
        </c:ser>
        <c:dLbls>
          <c:showLegendKey val="0"/>
          <c:showVal val="0"/>
          <c:showCatName val="0"/>
          <c:showSerName val="0"/>
          <c:showPercent val="0"/>
          <c:showBubbleSize val="0"/>
        </c:dLbls>
        <c:gapWidth val="150"/>
        <c:axId val="413807064"/>
        <c:axId val="4135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A979-4FA5-B581-9CEBDD8F2DCF}"/>
            </c:ext>
          </c:extLst>
        </c:ser>
        <c:dLbls>
          <c:showLegendKey val="0"/>
          <c:showVal val="0"/>
          <c:showCatName val="0"/>
          <c:showSerName val="0"/>
          <c:showPercent val="0"/>
          <c:showBubbleSize val="0"/>
        </c:dLbls>
        <c:marker val="1"/>
        <c:smooth val="0"/>
        <c:axId val="413807064"/>
        <c:axId val="413545664"/>
      </c:lineChart>
      <c:dateAx>
        <c:axId val="413807064"/>
        <c:scaling>
          <c:orientation val="minMax"/>
        </c:scaling>
        <c:delete val="1"/>
        <c:axPos val="b"/>
        <c:numFmt formatCode="ge" sourceLinked="1"/>
        <c:majorTickMark val="none"/>
        <c:minorTickMark val="none"/>
        <c:tickLblPos val="none"/>
        <c:crossAx val="413545664"/>
        <c:crosses val="autoZero"/>
        <c:auto val="1"/>
        <c:lblOffset val="100"/>
        <c:baseTimeUnit val="years"/>
      </c:dateAx>
      <c:valAx>
        <c:axId val="4135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0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50.52</c:v>
                </c:pt>
                <c:pt idx="1">
                  <c:v>49.52</c:v>
                </c:pt>
                <c:pt idx="2">
                  <c:v>49.63</c:v>
                </c:pt>
                <c:pt idx="3">
                  <c:v>50.53</c:v>
                </c:pt>
                <c:pt idx="4">
                  <c:v>49.19</c:v>
                </c:pt>
              </c:numCache>
            </c:numRef>
          </c:val>
          <c:extLst>
            <c:ext xmlns:c16="http://schemas.microsoft.com/office/drawing/2014/chart" uri="{C3380CC4-5D6E-409C-BE32-E72D297353CC}">
              <c16:uniqueId val="{00000000-5178-4044-8015-2746BDEF6301}"/>
            </c:ext>
          </c:extLst>
        </c:ser>
        <c:dLbls>
          <c:showLegendKey val="0"/>
          <c:showVal val="0"/>
          <c:showCatName val="0"/>
          <c:showSerName val="0"/>
          <c:showPercent val="0"/>
          <c:showBubbleSize val="0"/>
        </c:dLbls>
        <c:gapWidth val="150"/>
        <c:axId val="415265472"/>
        <c:axId val="41526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5178-4044-8015-2746BDEF6301}"/>
            </c:ext>
          </c:extLst>
        </c:ser>
        <c:dLbls>
          <c:showLegendKey val="0"/>
          <c:showVal val="0"/>
          <c:showCatName val="0"/>
          <c:showSerName val="0"/>
          <c:showPercent val="0"/>
          <c:showBubbleSize val="0"/>
        </c:dLbls>
        <c:marker val="1"/>
        <c:smooth val="0"/>
        <c:axId val="415265472"/>
        <c:axId val="415265864"/>
      </c:lineChart>
      <c:dateAx>
        <c:axId val="415265472"/>
        <c:scaling>
          <c:orientation val="minMax"/>
        </c:scaling>
        <c:delete val="1"/>
        <c:axPos val="b"/>
        <c:numFmt formatCode="ge" sourceLinked="1"/>
        <c:majorTickMark val="none"/>
        <c:minorTickMark val="none"/>
        <c:tickLblPos val="none"/>
        <c:crossAx val="415265864"/>
        <c:crosses val="autoZero"/>
        <c:auto val="1"/>
        <c:lblOffset val="100"/>
        <c:baseTimeUnit val="years"/>
      </c:dateAx>
      <c:valAx>
        <c:axId val="41526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90.55</c:v>
                </c:pt>
                <c:pt idx="1">
                  <c:v>90.82</c:v>
                </c:pt>
                <c:pt idx="2">
                  <c:v>90.72</c:v>
                </c:pt>
                <c:pt idx="3">
                  <c:v>91.29</c:v>
                </c:pt>
                <c:pt idx="4">
                  <c:v>90.35</c:v>
                </c:pt>
              </c:numCache>
            </c:numRef>
          </c:val>
          <c:extLst>
            <c:ext xmlns:c16="http://schemas.microsoft.com/office/drawing/2014/chart" uri="{C3380CC4-5D6E-409C-BE32-E72D297353CC}">
              <c16:uniqueId val="{00000000-4512-4D35-91DE-E30A5536B63A}"/>
            </c:ext>
          </c:extLst>
        </c:ser>
        <c:dLbls>
          <c:showLegendKey val="0"/>
          <c:showVal val="0"/>
          <c:showCatName val="0"/>
          <c:showSerName val="0"/>
          <c:showPercent val="0"/>
          <c:showBubbleSize val="0"/>
        </c:dLbls>
        <c:gapWidth val="150"/>
        <c:axId val="415267040"/>
        <c:axId val="41526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4512-4D35-91DE-E30A5536B63A}"/>
            </c:ext>
          </c:extLst>
        </c:ser>
        <c:dLbls>
          <c:showLegendKey val="0"/>
          <c:showVal val="0"/>
          <c:showCatName val="0"/>
          <c:showSerName val="0"/>
          <c:showPercent val="0"/>
          <c:showBubbleSize val="0"/>
        </c:dLbls>
        <c:marker val="1"/>
        <c:smooth val="0"/>
        <c:axId val="415267040"/>
        <c:axId val="415267432"/>
      </c:lineChart>
      <c:dateAx>
        <c:axId val="415267040"/>
        <c:scaling>
          <c:orientation val="minMax"/>
        </c:scaling>
        <c:delete val="1"/>
        <c:axPos val="b"/>
        <c:numFmt formatCode="ge" sourceLinked="1"/>
        <c:majorTickMark val="none"/>
        <c:minorTickMark val="none"/>
        <c:tickLblPos val="none"/>
        <c:crossAx val="415267432"/>
        <c:crosses val="autoZero"/>
        <c:auto val="1"/>
        <c:lblOffset val="100"/>
        <c:baseTimeUnit val="years"/>
      </c:dateAx>
      <c:valAx>
        <c:axId val="41526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94.19</c:v>
                </c:pt>
                <c:pt idx="1">
                  <c:v>93.25</c:v>
                </c:pt>
                <c:pt idx="2">
                  <c:v>92.94</c:v>
                </c:pt>
                <c:pt idx="3">
                  <c:v>91.16</c:v>
                </c:pt>
                <c:pt idx="4">
                  <c:v>90.47</c:v>
                </c:pt>
              </c:numCache>
            </c:numRef>
          </c:val>
          <c:extLst>
            <c:ext xmlns:c16="http://schemas.microsoft.com/office/drawing/2014/chart" uri="{C3380CC4-5D6E-409C-BE32-E72D297353CC}">
              <c16:uniqueId val="{00000000-64D6-4601-BF19-F4A58845EBCE}"/>
            </c:ext>
          </c:extLst>
        </c:ser>
        <c:dLbls>
          <c:showLegendKey val="0"/>
          <c:showVal val="0"/>
          <c:showCatName val="0"/>
          <c:showSerName val="0"/>
          <c:showPercent val="0"/>
          <c:showBubbleSize val="0"/>
        </c:dLbls>
        <c:gapWidth val="150"/>
        <c:axId val="177627240"/>
        <c:axId val="41478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6-4601-BF19-F4A58845EBCE}"/>
            </c:ext>
          </c:extLst>
        </c:ser>
        <c:dLbls>
          <c:showLegendKey val="0"/>
          <c:showVal val="0"/>
          <c:showCatName val="0"/>
          <c:showSerName val="0"/>
          <c:showPercent val="0"/>
          <c:showBubbleSize val="0"/>
        </c:dLbls>
        <c:marker val="1"/>
        <c:smooth val="0"/>
        <c:axId val="177627240"/>
        <c:axId val="414787024"/>
      </c:lineChart>
      <c:dateAx>
        <c:axId val="177627240"/>
        <c:scaling>
          <c:orientation val="minMax"/>
        </c:scaling>
        <c:delete val="1"/>
        <c:axPos val="b"/>
        <c:numFmt formatCode="ge" sourceLinked="1"/>
        <c:majorTickMark val="none"/>
        <c:minorTickMark val="none"/>
        <c:tickLblPos val="none"/>
        <c:crossAx val="414787024"/>
        <c:crosses val="autoZero"/>
        <c:auto val="1"/>
        <c:lblOffset val="100"/>
        <c:baseTimeUnit val="years"/>
      </c:dateAx>
      <c:valAx>
        <c:axId val="4147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2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8-47BA-B8DD-F4BAC9F3FACD}"/>
            </c:ext>
          </c:extLst>
        </c:ser>
        <c:dLbls>
          <c:showLegendKey val="0"/>
          <c:showVal val="0"/>
          <c:showCatName val="0"/>
          <c:showSerName val="0"/>
          <c:showPercent val="0"/>
          <c:showBubbleSize val="0"/>
        </c:dLbls>
        <c:gapWidth val="150"/>
        <c:axId val="414912208"/>
        <c:axId val="41491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8-47BA-B8DD-F4BAC9F3FACD}"/>
            </c:ext>
          </c:extLst>
        </c:ser>
        <c:dLbls>
          <c:showLegendKey val="0"/>
          <c:showVal val="0"/>
          <c:showCatName val="0"/>
          <c:showSerName val="0"/>
          <c:showPercent val="0"/>
          <c:showBubbleSize val="0"/>
        </c:dLbls>
        <c:marker val="1"/>
        <c:smooth val="0"/>
        <c:axId val="414912208"/>
        <c:axId val="414912592"/>
      </c:lineChart>
      <c:dateAx>
        <c:axId val="414912208"/>
        <c:scaling>
          <c:orientation val="minMax"/>
        </c:scaling>
        <c:delete val="1"/>
        <c:axPos val="b"/>
        <c:numFmt formatCode="ge" sourceLinked="1"/>
        <c:majorTickMark val="none"/>
        <c:minorTickMark val="none"/>
        <c:tickLblPos val="none"/>
        <c:crossAx val="414912592"/>
        <c:crosses val="autoZero"/>
        <c:auto val="1"/>
        <c:lblOffset val="100"/>
        <c:baseTimeUnit val="years"/>
      </c:dateAx>
      <c:valAx>
        <c:axId val="41491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1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85-4167-A41C-3EEA63D9C8AD}"/>
            </c:ext>
          </c:extLst>
        </c:ser>
        <c:dLbls>
          <c:showLegendKey val="0"/>
          <c:showVal val="0"/>
          <c:showCatName val="0"/>
          <c:showSerName val="0"/>
          <c:showPercent val="0"/>
          <c:showBubbleSize val="0"/>
        </c:dLbls>
        <c:gapWidth val="150"/>
        <c:axId val="414826280"/>
        <c:axId val="41493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5-4167-A41C-3EEA63D9C8AD}"/>
            </c:ext>
          </c:extLst>
        </c:ser>
        <c:dLbls>
          <c:showLegendKey val="0"/>
          <c:showVal val="0"/>
          <c:showCatName val="0"/>
          <c:showSerName val="0"/>
          <c:showPercent val="0"/>
          <c:showBubbleSize val="0"/>
        </c:dLbls>
        <c:marker val="1"/>
        <c:smooth val="0"/>
        <c:axId val="414826280"/>
        <c:axId val="414932232"/>
      </c:lineChart>
      <c:dateAx>
        <c:axId val="414826280"/>
        <c:scaling>
          <c:orientation val="minMax"/>
        </c:scaling>
        <c:delete val="1"/>
        <c:axPos val="b"/>
        <c:numFmt formatCode="ge" sourceLinked="1"/>
        <c:majorTickMark val="none"/>
        <c:minorTickMark val="none"/>
        <c:tickLblPos val="none"/>
        <c:crossAx val="414932232"/>
        <c:crosses val="autoZero"/>
        <c:auto val="1"/>
        <c:lblOffset val="100"/>
        <c:baseTimeUnit val="years"/>
      </c:dateAx>
      <c:valAx>
        <c:axId val="41493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2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D3-4651-B1C2-55F23AFD40C8}"/>
            </c:ext>
          </c:extLst>
        </c:ser>
        <c:dLbls>
          <c:showLegendKey val="0"/>
          <c:showVal val="0"/>
          <c:showCatName val="0"/>
          <c:showSerName val="0"/>
          <c:showPercent val="0"/>
          <c:showBubbleSize val="0"/>
        </c:dLbls>
        <c:gapWidth val="150"/>
        <c:axId val="414972272"/>
        <c:axId val="41497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D3-4651-B1C2-55F23AFD40C8}"/>
            </c:ext>
          </c:extLst>
        </c:ser>
        <c:dLbls>
          <c:showLegendKey val="0"/>
          <c:showVal val="0"/>
          <c:showCatName val="0"/>
          <c:showSerName val="0"/>
          <c:showPercent val="0"/>
          <c:showBubbleSize val="0"/>
        </c:dLbls>
        <c:marker val="1"/>
        <c:smooth val="0"/>
        <c:axId val="414972272"/>
        <c:axId val="414972664"/>
      </c:lineChart>
      <c:dateAx>
        <c:axId val="414972272"/>
        <c:scaling>
          <c:orientation val="minMax"/>
        </c:scaling>
        <c:delete val="1"/>
        <c:axPos val="b"/>
        <c:numFmt formatCode="ge" sourceLinked="1"/>
        <c:majorTickMark val="none"/>
        <c:minorTickMark val="none"/>
        <c:tickLblPos val="none"/>
        <c:crossAx val="414972664"/>
        <c:crosses val="autoZero"/>
        <c:auto val="1"/>
        <c:lblOffset val="100"/>
        <c:baseTimeUnit val="years"/>
      </c:dateAx>
      <c:valAx>
        <c:axId val="41497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7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5D-43D2-AEE5-1E367CF9C839}"/>
            </c:ext>
          </c:extLst>
        </c:ser>
        <c:dLbls>
          <c:showLegendKey val="0"/>
          <c:showVal val="0"/>
          <c:showCatName val="0"/>
          <c:showSerName val="0"/>
          <c:showPercent val="0"/>
          <c:showBubbleSize val="0"/>
        </c:dLbls>
        <c:gapWidth val="150"/>
        <c:axId val="414973840"/>
        <c:axId val="41497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5D-43D2-AEE5-1E367CF9C839}"/>
            </c:ext>
          </c:extLst>
        </c:ser>
        <c:dLbls>
          <c:showLegendKey val="0"/>
          <c:showVal val="0"/>
          <c:showCatName val="0"/>
          <c:showSerName val="0"/>
          <c:showPercent val="0"/>
          <c:showBubbleSize val="0"/>
        </c:dLbls>
        <c:marker val="1"/>
        <c:smooth val="0"/>
        <c:axId val="414973840"/>
        <c:axId val="414974232"/>
      </c:lineChart>
      <c:dateAx>
        <c:axId val="414973840"/>
        <c:scaling>
          <c:orientation val="minMax"/>
        </c:scaling>
        <c:delete val="1"/>
        <c:axPos val="b"/>
        <c:numFmt formatCode="ge" sourceLinked="1"/>
        <c:majorTickMark val="none"/>
        <c:minorTickMark val="none"/>
        <c:tickLblPos val="none"/>
        <c:crossAx val="414974232"/>
        <c:crosses val="autoZero"/>
        <c:auto val="1"/>
        <c:lblOffset val="100"/>
        <c:baseTimeUnit val="years"/>
      </c:dateAx>
      <c:valAx>
        <c:axId val="4149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7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17.62</c:v>
                </c:pt>
                <c:pt idx="1">
                  <c:v>16.27</c:v>
                </c:pt>
                <c:pt idx="2">
                  <c:v>12.57</c:v>
                </c:pt>
                <c:pt idx="3">
                  <c:v>562.04999999999995</c:v>
                </c:pt>
                <c:pt idx="4">
                  <c:v>561.1</c:v>
                </c:pt>
              </c:numCache>
            </c:numRef>
          </c:val>
          <c:extLst>
            <c:ext xmlns:c16="http://schemas.microsoft.com/office/drawing/2014/chart" uri="{C3380CC4-5D6E-409C-BE32-E72D297353CC}">
              <c16:uniqueId val="{00000000-F3C2-49D3-8EEA-CE3C08CEE0D1}"/>
            </c:ext>
          </c:extLst>
        </c:ser>
        <c:dLbls>
          <c:showLegendKey val="0"/>
          <c:showVal val="0"/>
          <c:showCatName val="0"/>
          <c:showSerName val="0"/>
          <c:showPercent val="0"/>
          <c:showBubbleSize val="0"/>
        </c:dLbls>
        <c:gapWidth val="150"/>
        <c:axId val="415138736"/>
        <c:axId val="41513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F3C2-49D3-8EEA-CE3C08CEE0D1}"/>
            </c:ext>
          </c:extLst>
        </c:ser>
        <c:dLbls>
          <c:showLegendKey val="0"/>
          <c:showVal val="0"/>
          <c:showCatName val="0"/>
          <c:showSerName val="0"/>
          <c:showPercent val="0"/>
          <c:showBubbleSize val="0"/>
        </c:dLbls>
        <c:marker val="1"/>
        <c:smooth val="0"/>
        <c:axId val="415138736"/>
        <c:axId val="415139128"/>
      </c:lineChart>
      <c:dateAx>
        <c:axId val="415138736"/>
        <c:scaling>
          <c:orientation val="minMax"/>
        </c:scaling>
        <c:delete val="1"/>
        <c:axPos val="b"/>
        <c:numFmt formatCode="ge" sourceLinked="1"/>
        <c:majorTickMark val="none"/>
        <c:minorTickMark val="none"/>
        <c:tickLblPos val="none"/>
        <c:crossAx val="415139128"/>
        <c:crosses val="autoZero"/>
        <c:auto val="1"/>
        <c:lblOffset val="100"/>
        <c:baseTimeUnit val="years"/>
      </c:dateAx>
      <c:valAx>
        <c:axId val="41513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90.87</c:v>
                </c:pt>
                <c:pt idx="1">
                  <c:v>88.5</c:v>
                </c:pt>
                <c:pt idx="2">
                  <c:v>89.36</c:v>
                </c:pt>
                <c:pt idx="3">
                  <c:v>86.48</c:v>
                </c:pt>
                <c:pt idx="4">
                  <c:v>87.5</c:v>
                </c:pt>
              </c:numCache>
            </c:numRef>
          </c:val>
          <c:extLst>
            <c:ext xmlns:c16="http://schemas.microsoft.com/office/drawing/2014/chart" uri="{C3380CC4-5D6E-409C-BE32-E72D297353CC}">
              <c16:uniqueId val="{00000000-8C64-4ACD-B698-5E9D6E1A19CB}"/>
            </c:ext>
          </c:extLst>
        </c:ser>
        <c:dLbls>
          <c:showLegendKey val="0"/>
          <c:showVal val="0"/>
          <c:showCatName val="0"/>
          <c:showSerName val="0"/>
          <c:showPercent val="0"/>
          <c:showBubbleSize val="0"/>
        </c:dLbls>
        <c:gapWidth val="150"/>
        <c:axId val="415140304"/>
        <c:axId val="41514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8C64-4ACD-B698-5E9D6E1A19CB}"/>
            </c:ext>
          </c:extLst>
        </c:ser>
        <c:dLbls>
          <c:showLegendKey val="0"/>
          <c:showVal val="0"/>
          <c:showCatName val="0"/>
          <c:showSerName val="0"/>
          <c:showPercent val="0"/>
          <c:showBubbleSize val="0"/>
        </c:dLbls>
        <c:marker val="1"/>
        <c:smooth val="0"/>
        <c:axId val="415140304"/>
        <c:axId val="415140696"/>
      </c:lineChart>
      <c:dateAx>
        <c:axId val="415140304"/>
        <c:scaling>
          <c:orientation val="minMax"/>
        </c:scaling>
        <c:delete val="1"/>
        <c:axPos val="b"/>
        <c:numFmt formatCode="ge" sourceLinked="1"/>
        <c:majorTickMark val="none"/>
        <c:minorTickMark val="none"/>
        <c:tickLblPos val="none"/>
        <c:crossAx val="415140696"/>
        <c:crosses val="autoZero"/>
        <c:auto val="1"/>
        <c:lblOffset val="100"/>
        <c:baseTimeUnit val="years"/>
      </c:dateAx>
      <c:valAx>
        <c:axId val="41514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4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143.58000000000001</c:v>
                </c:pt>
                <c:pt idx="1">
                  <c:v>141.66999999999999</c:v>
                </c:pt>
                <c:pt idx="2">
                  <c:v>147.07</c:v>
                </c:pt>
                <c:pt idx="3">
                  <c:v>150</c:v>
                </c:pt>
                <c:pt idx="4">
                  <c:v>150</c:v>
                </c:pt>
              </c:numCache>
            </c:numRef>
          </c:val>
          <c:extLst>
            <c:ext xmlns:c16="http://schemas.microsoft.com/office/drawing/2014/chart" uri="{C3380CC4-5D6E-409C-BE32-E72D297353CC}">
              <c16:uniqueId val="{00000000-2EBC-43F7-9D43-D4CDF3A0B314}"/>
            </c:ext>
          </c:extLst>
        </c:ser>
        <c:dLbls>
          <c:showLegendKey val="0"/>
          <c:showVal val="0"/>
          <c:showCatName val="0"/>
          <c:showSerName val="0"/>
          <c:showPercent val="0"/>
          <c:showBubbleSize val="0"/>
        </c:dLbls>
        <c:gapWidth val="150"/>
        <c:axId val="415141872"/>
        <c:axId val="41514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2EBC-43F7-9D43-D4CDF3A0B314}"/>
            </c:ext>
          </c:extLst>
        </c:ser>
        <c:dLbls>
          <c:showLegendKey val="0"/>
          <c:showVal val="0"/>
          <c:showCatName val="0"/>
          <c:showSerName val="0"/>
          <c:showPercent val="0"/>
          <c:showBubbleSize val="0"/>
        </c:dLbls>
        <c:marker val="1"/>
        <c:smooth val="0"/>
        <c:axId val="415141872"/>
        <c:axId val="415142264"/>
      </c:lineChart>
      <c:dateAx>
        <c:axId val="415141872"/>
        <c:scaling>
          <c:orientation val="minMax"/>
        </c:scaling>
        <c:delete val="1"/>
        <c:axPos val="b"/>
        <c:numFmt formatCode="ge" sourceLinked="1"/>
        <c:majorTickMark val="none"/>
        <c:minorTickMark val="none"/>
        <c:tickLblPos val="none"/>
        <c:crossAx val="415142264"/>
        <c:crosses val="autoZero"/>
        <c:auto val="1"/>
        <c:lblOffset val="100"/>
        <c:baseTimeUnit val="years"/>
      </c:dateAx>
      <c:valAx>
        <c:axId val="41514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蒲郡市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122</v>
      </c>
      <c r="AE8" s="49"/>
      <c r="AF8" s="49"/>
      <c r="AG8" s="49"/>
      <c r="AH8" s="49"/>
      <c r="AI8" s="49"/>
      <c r="AJ8" s="49"/>
      <c r="AK8" s="4"/>
      <c r="AL8" s="50">
        <f>データ!S6</f>
        <v>80856</v>
      </c>
      <c r="AM8" s="50"/>
      <c r="AN8" s="50"/>
      <c r="AO8" s="50"/>
      <c r="AP8" s="50"/>
      <c r="AQ8" s="50"/>
      <c r="AR8" s="50"/>
      <c r="AS8" s="50"/>
      <c r="AT8" s="45">
        <f>データ!T6</f>
        <v>56.92</v>
      </c>
      <c r="AU8" s="45"/>
      <c r="AV8" s="45"/>
      <c r="AW8" s="45"/>
      <c r="AX8" s="45"/>
      <c r="AY8" s="45"/>
      <c r="AZ8" s="45"/>
      <c r="BA8" s="45"/>
      <c r="BB8" s="45">
        <f>データ!U6</f>
        <v>1420.52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61.92</v>
      </c>
      <c r="Q10" s="45"/>
      <c r="R10" s="45"/>
      <c r="S10" s="45"/>
      <c r="T10" s="45"/>
      <c r="U10" s="45"/>
      <c r="V10" s="45"/>
      <c r="W10" s="45">
        <f>データ!Q6</f>
        <v>94.31</v>
      </c>
      <c r="X10" s="45"/>
      <c r="Y10" s="45"/>
      <c r="Z10" s="45"/>
      <c r="AA10" s="45"/>
      <c r="AB10" s="45"/>
      <c r="AC10" s="45"/>
      <c r="AD10" s="50">
        <f>データ!R6</f>
        <v>2257</v>
      </c>
      <c r="AE10" s="50"/>
      <c r="AF10" s="50"/>
      <c r="AG10" s="50"/>
      <c r="AH10" s="50"/>
      <c r="AI10" s="50"/>
      <c r="AJ10" s="50"/>
      <c r="AK10" s="2"/>
      <c r="AL10" s="50">
        <f>データ!V6</f>
        <v>49925</v>
      </c>
      <c r="AM10" s="50"/>
      <c r="AN10" s="50"/>
      <c r="AO10" s="50"/>
      <c r="AP10" s="50"/>
      <c r="AQ10" s="50"/>
      <c r="AR10" s="50"/>
      <c r="AS10" s="50"/>
      <c r="AT10" s="45">
        <f>データ!W6</f>
        <v>10.9</v>
      </c>
      <c r="AU10" s="45"/>
      <c r="AV10" s="45"/>
      <c r="AW10" s="45"/>
      <c r="AX10" s="45"/>
      <c r="AY10" s="45"/>
      <c r="AZ10" s="45"/>
      <c r="BA10" s="45"/>
      <c r="BB10" s="45">
        <f>データ!X6</f>
        <v>4580.28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232149</v>
      </c>
      <c r="D6" s="33">
        <f t="shared" si="3"/>
        <v>47</v>
      </c>
      <c r="E6" s="33">
        <f t="shared" si="3"/>
        <v>17</v>
      </c>
      <c r="F6" s="33">
        <f t="shared" si="3"/>
        <v>1</v>
      </c>
      <c r="G6" s="33">
        <f t="shared" si="3"/>
        <v>0</v>
      </c>
      <c r="H6" s="33" t="str">
        <f t="shared" si="3"/>
        <v>愛知県　蒲郡市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61.92</v>
      </c>
      <c r="Q6" s="34">
        <f t="shared" si="3"/>
        <v>94.31</v>
      </c>
      <c r="R6" s="34">
        <f t="shared" si="3"/>
        <v>2257</v>
      </c>
      <c r="S6" s="34">
        <f t="shared" si="3"/>
        <v>80856</v>
      </c>
      <c r="T6" s="34">
        <f t="shared" si="3"/>
        <v>56.92</v>
      </c>
      <c r="U6" s="34">
        <f t="shared" si="3"/>
        <v>1420.52</v>
      </c>
      <c r="V6" s="34">
        <f t="shared" si="3"/>
        <v>49925</v>
      </c>
      <c r="W6" s="34">
        <f t="shared" si="3"/>
        <v>10.9</v>
      </c>
      <c r="X6" s="34">
        <f t="shared" si="3"/>
        <v>4580.28</v>
      </c>
      <c r="Y6" s="35">
        <f>IF(Y7="",NA(),Y7)</f>
        <v>94.19</v>
      </c>
      <c r="Z6" s="35">
        <f t="shared" ref="Z6:AH6" si="4">IF(Z7="",NA(),Z7)</f>
        <v>93.25</v>
      </c>
      <c r="AA6" s="35">
        <f t="shared" si="4"/>
        <v>92.94</v>
      </c>
      <c r="AB6" s="35">
        <f t="shared" si="4"/>
        <v>91.16</v>
      </c>
      <c r="AC6" s="35">
        <f t="shared" si="4"/>
        <v>90.47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17.62</v>
      </c>
      <c r="BG6" s="35">
        <f t="shared" ref="BG6:BO6" si="7">IF(BG7="",NA(),BG7)</f>
        <v>16.27</v>
      </c>
      <c r="BH6" s="35">
        <f t="shared" si="7"/>
        <v>12.57</v>
      </c>
      <c r="BI6" s="35">
        <f t="shared" si="7"/>
        <v>562.04999999999995</v>
      </c>
      <c r="BJ6" s="35">
        <f t="shared" si="7"/>
        <v>561.1</v>
      </c>
      <c r="BK6" s="35">
        <f t="shared" si="7"/>
        <v>918.88</v>
      </c>
      <c r="BL6" s="35">
        <f t="shared" si="7"/>
        <v>885.97</v>
      </c>
      <c r="BM6" s="35">
        <f t="shared" si="7"/>
        <v>854.16</v>
      </c>
      <c r="BN6" s="35">
        <f t="shared" si="7"/>
        <v>848.31</v>
      </c>
      <c r="BO6" s="35">
        <f t="shared" si="7"/>
        <v>774.99</v>
      </c>
      <c r="BP6" s="34" t="str">
        <f>IF(BP7="","",IF(BP7="-","【-】","【"&amp;SUBSTITUTE(TEXT(BP7,"#,##0.00"),"-","△")&amp;"】"))</f>
        <v>【728.30】</v>
      </c>
      <c r="BQ6" s="35">
        <f>IF(BQ7="",NA(),BQ7)</f>
        <v>90.87</v>
      </c>
      <c r="BR6" s="35">
        <f t="shared" ref="BR6:BZ6" si="8">IF(BR7="",NA(),BR7)</f>
        <v>88.5</v>
      </c>
      <c r="BS6" s="35">
        <f t="shared" si="8"/>
        <v>89.36</v>
      </c>
      <c r="BT6" s="35">
        <f t="shared" si="8"/>
        <v>86.48</v>
      </c>
      <c r="BU6" s="35">
        <f t="shared" si="8"/>
        <v>87.5</v>
      </c>
      <c r="BV6" s="35">
        <f t="shared" si="8"/>
        <v>88.2</v>
      </c>
      <c r="BW6" s="35">
        <f t="shared" si="8"/>
        <v>89.94</v>
      </c>
      <c r="BX6" s="35">
        <f t="shared" si="8"/>
        <v>93.13</v>
      </c>
      <c r="BY6" s="35">
        <f t="shared" si="8"/>
        <v>94.38</v>
      </c>
      <c r="BZ6" s="35">
        <f t="shared" si="8"/>
        <v>96.57</v>
      </c>
      <c r="CA6" s="34" t="str">
        <f>IF(CA7="","",IF(CA7="-","【-】","【"&amp;SUBSTITUTE(TEXT(CA7,"#,##0.00"),"-","△")&amp;"】"))</f>
        <v>【100.04】</v>
      </c>
      <c r="CB6" s="35">
        <f>IF(CB7="",NA(),CB7)</f>
        <v>143.58000000000001</v>
      </c>
      <c r="CC6" s="35">
        <f t="shared" ref="CC6:CK6" si="9">IF(CC7="",NA(),CC7)</f>
        <v>141.66999999999999</v>
      </c>
      <c r="CD6" s="35">
        <f t="shared" si="9"/>
        <v>147.07</v>
      </c>
      <c r="CE6" s="35">
        <f t="shared" si="9"/>
        <v>150</v>
      </c>
      <c r="CF6" s="35">
        <f t="shared" si="9"/>
        <v>150</v>
      </c>
      <c r="CG6" s="35">
        <f t="shared" si="9"/>
        <v>171.78</v>
      </c>
      <c r="CH6" s="35">
        <f t="shared" si="9"/>
        <v>168.57</v>
      </c>
      <c r="CI6" s="35">
        <f t="shared" si="9"/>
        <v>167.97</v>
      </c>
      <c r="CJ6" s="35">
        <f t="shared" si="9"/>
        <v>165.45</v>
      </c>
      <c r="CK6" s="35">
        <f t="shared" si="9"/>
        <v>161.54</v>
      </c>
      <c r="CL6" s="34" t="str">
        <f>IF(CL7="","",IF(CL7="-","【-】","【"&amp;SUBSTITUTE(TEXT(CL7,"#,##0.00"),"-","△")&amp;"】"))</f>
        <v>【137.82】</v>
      </c>
      <c r="CM6" s="35">
        <f>IF(CM7="",NA(),CM7)</f>
        <v>50.52</v>
      </c>
      <c r="CN6" s="35">
        <f t="shared" ref="CN6:CV6" si="10">IF(CN7="",NA(),CN7)</f>
        <v>49.52</v>
      </c>
      <c r="CO6" s="35">
        <f t="shared" si="10"/>
        <v>49.63</v>
      </c>
      <c r="CP6" s="35">
        <f t="shared" si="10"/>
        <v>50.53</v>
      </c>
      <c r="CQ6" s="35">
        <f t="shared" si="10"/>
        <v>49.19</v>
      </c>
      <c r="CR6" s="35">
        <f t="shared" si="10"/>
        <v>62.27</v>
      </c>
      <c r="CS6" s="35">
        <f t="shared" si="10"/>
        <v>64.12</v>
      </c>
      <c r="CT6" s="35">
        <f t="shared" si="10"/>
        <v>64.87</v>
      </c>
      <c r="CU6" s="35">
        <f t="shared" si="10"/>
        <v>65.62</v>
      </c>
      <c r="CV6" s="35">
        <f t="shared" si="10"/>
        <v>64.67</v>
      </c>
      <c r="CW6" s="34" t="str">
        <f>IF(CW7="","",IF(CW7="-","【-】","【"&amp;SUBSTITUTE(TEXT(CW7,"#,##0.00"),"-","△")&amp;"】"))</f>
        <v>【60.09】</v>
      </c>
      <c r="CX6" s="35">
        <f>IF(CX7="",NA(),CX7)</f>
        <v>90.55</v>
      </c>
      <c r="CY6" s="35">
        <f t="shared" ref="CY6:DG6" si="11">IF(CY7="",NA(),CY7)</f>
        <v>90.82</v>
      </c>
      <c r="CZ6" s="35">
        <f t="shared" si="11"/>
        <v>90.72</v>
      </c>
      <c r="DA6" s="35">
        <f t="shared" si="11"/>
        <v>91.29</v>
      </c>
      <c r="DB6" s="35">
        <f t="shared" si="11"/>
        <v>90.35</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232149</v>
      </c>
      <c r="D7" s="37">
        <v>47</v>
      </c>
      <c r="E7" s="37">
        <v>17</v>
      </c>
      <c r="F7" s="37">
        <v>1</v>
      </c>
      <c r="G7" s="37">
        <v>0</v>
      </c>
      <c r="H7" s="37" t="s">
        <v>110</v>
      </c>
      <c r="I7" s="37" t="s">
        <v>111</v>
      </c>
      <c r="J7" s="37" t="s">
        <v>112</v>
      </c>
      <c r="K7" s="37" t="s">
        <v>113</v>
      </c>
      <c r="L7" s="37" t="s">
        <v>114</v>
      </c>
      <c r="M7" s="37"/>
      <c r="N7" s="38" t="s">
        <v>115</v>
      </c>
      <c r="O7" s="38" t="s">
        <v>116</v>
      </c>
      <c r="P7" s="38">
        <v>61.92</v>
      </c>
      <c r="Q7" s="38">
        <v>94.31</v>
      </c>
      <c r="R7" s="38">
        <v>2257</v>
      </c>
      <c r="S7" s="38">
        <v>80856</v>
      </c>
      <c r="T7" s="38">
        <v>56.92</v>
      </c>
      <c r="U7" s="38">
        <v>1420.52</v>
      </c>
      <c r="V7" s="38">
        <v>49925</v>
      </c>
      <c r="W7" s="38">
        <v>10.9</v>
      </c>
      <c r="X7" s="38">
        <v>4580.28</v>
      </c>
      <c r="Y7" s="38">
        <v>94.19</v>
      </c>
      <c r="Z7" s="38">
        <v>93.25</v>
      </c>
      <c r="AA7" s="38">
        <v>92.94</v>
      </c>
      <c r="AB7" s="38">
        <v>91.16</v>
      </c>
      <c r="AC7" s="38">
        <v>90.47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17.62</v>
      </c>
      <c r="BG7" s="38">
        <v>16.27</v>
      </c>
      <c r="BH7" s="38">
        <v>12.57</v>
      </c>
      <c r="BI7" s="38">
        <v>562.04999999999995</v>
      </c>
      <c r="BJ7" s="38">
        <v>561.1</v>
      </c>
      <c r="BK7" s="38">
        <v>918.88</v>
      </c>
      <c r="BL7" s="38">
        <v>885.97</v>
      </c>
      <c r="BM7" s="38">
        <v>854.16</v>
      </c>
      <c r="BN7" s="38">
        <v>848.31</v>
      </c>
      <c r="BO7" s="38">
        <v>774.99</v>
      </c>
      <c r="BP7" s="38">
        <v>728.3</v>
      </c>
      <c r="BQ7" s="38">
        <v>90.87</v>
      </c>
      <c r="BR7" s="38">
        <v>88.5</v>
      </c>
      <c r="BS7" s="38">
        <v>89.36</v>
      </c>
      <c r="BT7" s="38">
        <v>86.48</v>
      </c>
      <c r="BU7" s="38">
        <v>87.5</v>
      </c>
      <c r="BV7" s="38">
        <v>88.2</v>
      </c>
      <c r="BW7" s="38">
        <v>89.94</v>
      </c>
      <c r="BX7" s="38">
        <v>93.13</v>
      </c>
      <c r="BY7" s="38">
        <v>94.38</v>
      </c>
      <c r="BZ7" s="38">
        <v>96.57</v>
      </c>
      <c r="CA7" s="38">
        <v>100.04</v>
      </c>
      <c r="CB7" s="38">
        <v>143.58000000000001</v>
      </c>
      <c r="CC7" s="38">
        <v>141.66999999999999</v>
      </c>
      <c r="CD7" s="38">
        <v>147.07</v>
      </c>
      <c r="CE7" s="38">
        <v>150</v>
      </c>
      <c r="CF7" s="38">
        <v>150</v>
      </c>
      <c r="CG7" s="38">
        <v>171.78</v>
      </c>
      <c r="CH7" s="38">
        <v>168.57</v>
      </c>
      <c r="CI7" s="38">
        <v>167.97</v>
      </c>
      <c r="CJ7" s="38">
        <v>165.45</v>
      </c>
      <c r="CK7" s="38">
        <v>161.54</v>
      </c>
      <c r="CL7" s="38">
        <v>137.82</v>
      </c>
      <c r="CM7" s="38">
        <v>50.52</v>
      </c>
      <c r="CN7" s="38">
        <v>49.52</v>
      </c>
      <c r="CO7" s="38">
        <v>49.63</v>
      </c>
      <c r="CP7" s="38">
        <v>50.53</v>
      </c>
      <c r="CQ7" s="38">
        <v>49.19</v>
      </c>
      <c r="CR7" s="38">
        <v>62.27</v>
      </c>
      <c r="CS7" s="38">
        <v>64.12</v>
      </c>
      <c r="CT7" s="38">
        <v>64.87</v>
      </c>
      <c r="CU7" s="38">
        <v>65.62</v>
      </c>
      <c r="CV7" s="38">
        <v>64.67</v>
      </c>
      <c r="CW7" s="38">
        <v>60.09</v>
      </c>
      <c r="CX7" s="38">
        <v>90.55</v>
      </c>
      <c r="CY7" s="38">
        <v>90.82</v>
      </c>
      <c r="CZ7" s="38">
        <v>90.72</v>
      </c>
      <c r="DA7" s="38">
        <v>91.29</v>
      </c>
      <c r="DB7" s="38">
        <v>90.35</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2018-01-30T07:07:32Z</cp:lastPrinted>
  <dcterms:created xsi:type="dcterms:W3CDTF">2017-12-25T02:09:08Z</dcterms:created>
  <dcterms:modified xsi:type="dcterms:W3CDTF">2018-02-23T05:11:34Z</dcterms:modified>
  <cp:category/>
</cp:coreProperties>
</file>