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73\rizai\H29 データ\H29 田村\02 公営企業（決算統計）\経営比較分析表\05 平成28年度決算「経営比較分析表」の分析等について\05 HP掲載\05 特環（15事業）\"/>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AL10" i="4" s="1"/>
  <c r="U6" i="5"/>
  <c r="BB8" i="4" s="1"/>
  <c r="T6" i="5"/>
  <c r="AT8" i="4" s="1"/>
  <c r="S6" i="5"/>
  <c r="AL8" i="4" s="1"/>
  <c r="R6" i="5"/>
  <c r="AD10" i="4" s="1"/>
  <c r="Q6" i="5"/>
  <c r="W10" i="4" s="1"/>
  <c r="P6" i="5"/>
  <c r="O6" i="5"/>
  <c r="N6" i="5"/>
  <c r="B10" i="4" s="1"/>
  <c r="M6" i="5"/>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H86" i="4"/>
  <c r="AT10" i="4"/>
  <c r="P10" i="4"/>
  <c r="I10" i="4"/>
  <c r="P8" i="4"/>
  <c r="C10" i="5" l="1"/>
  <c r="D10" i="5"/>
  <c r="E10" i="5"/>
  <c r="B10" i="5"/>
</calcChain>
</file>

<file path=xl/sharedStrings.xml><?xml version="1.0" encoding="utf-8"?>
<sst xmlns="http://schemas.openxmlformats.org/spreadsheetml/2006/main" count="245" uniqueCount="126">
  <si>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</si>
  <si>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</si>
  <si>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</si>
  <si>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</si>
  <si>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</si>
  <si>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</si>
  <si>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</si>
  <si>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</si>
  <si>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</si>
  <si>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</si>
  <si>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</si>
  <si>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</si>
  <si>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</si>
  <si>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</si>
  <si>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</si>
  <si>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</si>
  <si>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</si>
  <si>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</si>
  <si>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</si>
  <si>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</si>
  <si>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</si>
  <si>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</si>
  <si>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</si>
  <si>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</si>
  <si>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</si>
  <si>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</si>
  <si>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</si>
  <si>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</si>
  <si>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</si>
  <si>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</si>
  <si>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</si>
  <si>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</si>
  <si>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</si>
  <si>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</si>
  <si>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</si>
  <si>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</si>
  <si>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</si>
  <si>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</si>
  <si>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</si>
  <si>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</si>
  <si>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</si>
  <si>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</si>
  <si>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</si>
  <si>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</si>
  <si>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</si>
  <si>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</si>
  <si>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</si>
  <si>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</si>
  <si>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</si>
  <si>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</si>
  <si>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</si>
  <si>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</si>
  <si>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</si>
  <si>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</si>
  <si>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</si>
  <si>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</si>
  <si>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</si>
  <si>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</si>
  <si>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</si>
  <si>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</si>
  <si>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</si>
  <si>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</si>
  <si>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</si>
  <si>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</si>
  <si>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</si>
  <si>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</si>
  <si>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</si>
  <si>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</si>
  <si>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</si>
  <si>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</si>
  <si>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</si>
  <si>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</si>
  <si>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</si>
  <si>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</si>
  <si>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</si>
  <si>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</si>
  <si>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</si>
  <si>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</si>
  <si>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</si>
  <si>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</si>
  <si>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</si>
  <si>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</si>
  <si>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</si>
  <si>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</si>
  <si>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</si>
  <si>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</si>
  <si>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</si>
  <si>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</si>
  <si>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</si>
  <si>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</si>
  <si>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</si>
  <si>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</si>
  <si>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</si>
  <si>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</si>
  <si>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</si>
  <si>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</si>
  <si>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</si>
  <si>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</si>
  <si>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</si>
  <si>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</si>
  <si>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</si>
  <si>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</si>
  <si>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</si>
  <si>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</si>
  <si>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</si>
  <si>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</si>
  <si>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</si>
  <si>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</si>
  <si>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</si>
  <si>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</si>
  <si>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愛知県　蒲郡市</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</si>
  <si>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</si>
  <si>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</si>
  <si>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</si>
  <si>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</si>
  <si>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</si>
  <si>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</si>
  <si>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</si>
  <si>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</si>
  <si>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</si>
  <si>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</si>
  <si>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</si>
  <si>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</si>
  <si>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平成３年１１月に事業計画を取得し、平成４年９月から汚水幹線工事が始まりました。平成８年３月に環境整備が終了し、今後は長寿命化計画を策定し、対応していきます。</t>
    <phoneticPr fontId="4"/>
  </si>
  <si>
    <t>三谷温泉の区域であり、大口利用者である旅館業の景気により、総収益の料金収入が変動します。
今後は、長寿命化計画により管渠等の維持更新費用の増大が予想されることから、財政マネジメントの向上を図るため企業会計への移行を進めており、また、下水道経営の健全化に向けて、平成２８年度末において経営戦略を策定しました。</t>
    <rPh sb="130" eb="132">
      <t>ヘイセイ</t>
    </rPh>
    <rPh sb="134" eb="136">
      <t>ネンド</t>
    </rPh>
    <rPh sb="136" eb="137">
      <t>マツ</t>
    </rPh>
    <phoneticPr fontId="4"/>
  </si>
  <si>
    <t>①収益的収支比率・⑤経費回収率は、いずれの年も１００％を上回っていることから、現時点ではおおむね良好な経営状況といえます。④企業債残高対事業規模比率は、平成８年度に環境整備が終了したことで、管渠築造工事費の支出が無くなり、起債を借りなくなったためおおむね良好です。なお、平成27年以降の大幅増加は、同年度における一般会計負担率の算定方法の変更によるものです。今後は、長寿命化計画を策定し、引き続き費用の削減に努めるとともに、経営改善に向けた取組をしていきます。
⑥汚水処理原価は、類似団体と比較して、低い水準となっています。この要因として、財政健全化計画（平成１９～２３年度）による職員数を削減したことによるものと考えられます。
⑦施設利用率については、公共下水道で対応しています。
⑧水洗化率については、温泉街を対象としたごく狭い区域であり、昨今の不況等の影響を受け年々下がっていましたが、２８年度は前年度よりも上昇しました。ただ、これは、区域内において水洗便所設置済人口に比べて処理区域内人口の減少が大きくなったことが要因であり、水洗便所による汚水処理人口が増加したわけではありませんでした。このため、今後も未接続者への更なる広報活動等を行っていき、水洗便所設置済人口の増加を図っていきます。</t>
    <rPh sb="398" eb="400">
      <t>ネンド</t>
    </rPh>
    <rPh sb="401" eb="404">
      <t>ゼンネンド</t>
    </rPh>
    <rPh sb="407" eb="409">
      <t>ジョウショウ</t>
    </rPh>
    <rPh sb="421" eb="423">
      <t>クイキ</t>
    </rPh>
    <rPh sb="423" eb="424">
      <t>ウチ</t>
    </rPh>
    <rPh sb="428" eb="430">
      <t>スイセン</t>
    </rPh>
    <rPh sb="430" eb="432">
      <t>ベンジョ</t>
    </rPh>
    <rPh sb="432" eb="434">
      <t>セッチ</t>
    </rPh>
    <rPh sb="434" eb="435">
      <t>ス</t>
    </rPh>
    <rPh sb="435" eb="437">
      <t>ジンコウ</t>
    </rPh>
    <rPh sb="438" eb="439">
      <t>クラ</t>
    </rPh>
    <rPh sb="441" eb="443">
      <t>ショリ</t>
    </rPh>
    <rPh sb="443" eb="445">
      <t>クイキ</t>
    </rPh>
    <rPh sb="445" eb="446">
      <t>ウチ</t>
    </rPh>
    <rPh sb="446" eb="448">
      <t>ジンコウ</t>
    </rPh>
    <rPh sb="449" eb="451">
      <t>ゲンショウ</t>
    </rPh>
    <rPh sb="452" eb="453">
      <t>オオ</t>
    </rPh>
    <rPh sb="461" eb="463">
      <t>ヨウイン</t>
    </rPh>
    <rPh sb="506" eb="509">
      <t>ミセツゾク</t>
    </rPh>
    <rPh sb="509" eb="510">
      <t>モノ</t>
    </rPh>
    <rPh sb="527" eb="529">
      <t>スイセン</t>
    </rPh>
    <rPh sb="529" eb="531">
      <t>ベンジョ</t>
    </rPh>
    <rPh sb="531" eb="533">
      <t>セッチ</t>
    </rPh>
    <rPh sb="533" eb="534">
      <t>ス</t>
    </rPh>
    <rPh sb="534" eb="536">
      <t>ジンコウ</t>
    </rPh>
    <rPh sb="537" eb="539">
      <t>ゾウカ</t>
    </rPh>
    <rPh sb="540" eb="541">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</si>
</sst>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_);[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707-47C7-BA8B-1EFFECEA594D}"/>
            </c:ext>
          </c:extLst>
        </c:ser>
        <c:dLbls>
          <c:showLegendKey val="0"/>
          <c:showVal val="0"/>
          <c:showCatName val="0"/>
          <c:showSerName val="0"/>
          <c:showPercent val="0"/>
          <c:showBubbleSize val="0"/>
        </c:dLbls>
        <c:gapWidth val="150"/>
        <c:axId val="382359520"/>
        <c:axId val="382358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0.04</c:v>
                </c:pt>
                <c:pt idx="3">
                  <c:v>7.0000000000000007E-2</c:v>
                </c:pt>
                <c:pt idx="4">
                  <c:v>0.09</c:v>
                </c:pt>
              </c:numCache>
            </c:numRef>
          </c:val>
          <c:smooth val="0"/>
          <c:extLst>
            <c:ext xmlns:c16="http://schemas.microsoft.com/office/drawing/2014/chart" uri="{C3380CC4-5D6E-409C-BE32-E72D297353CC}">
              <c16:uniqueId val="{00000001-3707-47C7-BA8B-1EFFECEA594D}"/>
            </c:ext>
          </c:extLst>
        </c:ser>
        <c:dLbls>
          <c:showLegendKey val="0"/>
          <c:showVal val="0"/>
          <c:showCatName val="0"/>
          <c:showSerName val="0"/>
          <c:showPercent val="0"/>
          <c:showBubbleSize val="0"/>
        </c:dLbls>
        <c:marker val="1"/>
        <c:smooth val="0"/>
        <c:axId val="382359520"/>
        <c:axId val="382358736"/>
      </c:lineChart>
      <c:dateAx>
        <c:axId val="382359520"/>
        <c:scaling>
          <c:orientation val="minMax"/>
        </c:scaling>
        <c:delete val="1"/>
        <c:axPos val="b"/>
        <c:numFmt formatCode="ge" sourceLinked="1"/>
        <c:majorTickMark val="none"/>
        <c:minorTickMark val="none"/>
        <c:tickLblPos val="none"/>
        <c:crossAx val="382358736"/>
        <c:crosses val="autoZero"/>
        <c:auto val="1"/>
        <c:lblOffset val="100"/>
        <c:baseTimeUnit val="years"/>
      </c:dateAx>
      <c:valAx>
        <c:axId val="382358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235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149.97</c:v>
                </c:pt>
                <c:pt idx="1">
                  <c:v>153.47</c:v>
                </c:pt>
                <c:pt idx="2">
                  <c:v>143.63999999999999</c:v>
                </c:pt>
                <c:pt idx="3">
                  <c:v>146.36000000000001</c:v>
                </c:pt>
                <c:pt idx="4">
                  <c:v>144.68</c:v>
                </c:pt>
              </c:numCache>
            </c:numRef>
          </c:val>
          <c:extLst>
            <c:ext xmlns:c16="http://schemas.microsoft.com/office/drawing/2014/chart" uri="{C3380CC4-5D6E-409C-BE32-E72D297353CC}">
              <c16:uniqueId val="{00000000-F255-487B-99AC-18CEEB51F09F}"/>
            </c:ext>
          </c:extLst>
        </c:ser>
        <c:dLbls>
          <c:showLegendKey val="0"/>
          <c:showVal val="0"/>
          <c:showCatName val="0"/>
          <c:showSerName val="0"/>
          <c:showPercent val="0"/>
          <c:showBubbleSize val="0"/>
        </c:dLbls>
        <c:gapWidth val="150"/>
        <c:axId val="382361872"/>
        <c:axId val="382361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255-487B-99AC-18CEEB51F09F}"/>
            </c:ext>
          </c:extLst>
        </c:ser>
        <c:dLbls>
          <c:showLegendKey val="0"/>
          <c:showVal val="0"/>
          <c:showCatName val="0"/>
          <c:showSerName val="0"/>
          <c:showPercent val="0"/>
          <c:showBubbleSize val="0"/>
        </c:dLbls>
        <c:marker val="1"/>
        <c:smooth val="0"/>
        <c:axId val="382361872"/>
        <c:axId val="382361480"/>
      </c:lineChart>
      <c:dateAx>
        <c:axId val="382361872"/>
        <c:scaling>
          <c:orientation val="minMax"/>
        </c:scaling>
        <c:delete val="1"/>
        <c:axPos val="b"/>
        <c:numFmt formatCode="ge" sourceLinked="1"/>
        <c:majorTickMark val="none"/>
        <c:minorTickMark val="none"/>
        <c:tickLblPos val="none"/>
        <c:crossAx val="382361480"/>
        <c:crosses val="autoZero"/>
        <c:auto val="1"/>
        <c:lblOffset val="100"/>
        <c:baseTimeUnit val="years"/>
      </c:dateAx>
      <c:valAx>
        <c:axId val="382361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236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417-4647-AD2A-DFDA4C25630C}"/>
            </c:ext>
          </c:extLst>
        </c:ser>
        <c:dLbls>
          <c:showLegendKey val="0"/>
          <c:showVal val="0"/>
          <c:showCatName val="0"/>
          <c:showSerName val="0"/>
          <c:showPercent val="0"/>
          <c:showBubbleSize val="0"/>
        </c:dLbls>
        <c:gapWidth val="150"/>
        <c:axId val="382364224"/>
        <c:axId val="382365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417-4647-AD2A-DFDA4C25630C}"/>
            </c:ext>
          </c:extLst>
        </c:ser>
        <c:dLbls>
          <c:showLegendKey val="0"/>
          <c:showVal val="0"/>
          <c:showCatName val="0"/>
          <c:showSerName val="0"/>
          <c:showPercent val="0"/>
          <c:showBubbleSize val="0"/>
        </c:dLbls>
        <c:marker val="1"/>
        <c:smooth val="0"/>
        <c:axId val="382364224"/>
        <c:axId val="382365400"/>
      </c:lineChart>
      <c:dateAx>
        <c:axId val="382364224"/>
        <c:scaling>
          <c:orientation val="minMax"/>
        </c:scaling>
        <c:delete val="1"/>
        <c:axPos val="b"/>
        <c:numFmt formatCode="ge" sourceLinked="1"/>
        <c:majorTickMark val="none"/>
        <c:minorTickMark val="none"/>
        <c:tickLblPos val="none"/>
        <c:crossAx val="382365400"/>
        <c:crosses val="autoZero"/>
        <c:auto val="1"/>
        <c:lblOffset val="100"/>
        <c:baseTimeUnit val="years"/>
      </c:dateAx>
      <c:valAx>
        <c:axId val="382365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236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725-422F-BE26-52DA408C6830}"/>
            </c:ext>
          </c:extLst>
        </c:ser>
        <c:dLbls>
          <c:showLegendKey val="0"/>
          <c:showVal val="0"/>
          <c:showCatName val="0"/>
          <c:showSerName val="0"/>
          <c:showPercent val="0"/>
          <c:showBubbleSize val="0"/>
        </c:dLbls>
        <c:gapWidth val="150"/>
        <c:axId val="382363048"/>
        <c:axId val="382362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725-422F-BE26-52DA408C6830}"/>
            </c:ext>
          </c:extLst>
        </c:ser>
        <c:dLbls>
          <c:showLegendKey val="0"/>
          <c:showVal val="0"/>
          <c:showCatName val="0"/>
          <c:showSerName val="0"/>
          <c:showPercent val="0"/>
          <c:showBubbleSize val="0"/>
        </c:dLbls>
        <c:marker val="1"/>
        <c:smooth val="0"/>
        <c:axId val="382363048"/>
        <c:axId val="382362656"/>
      </c:lineChart>
      <c:dateAx>
        <c:axId val="382363048"/>
        <c:scaling>
          <c:orientation val="minMax"/>
        </c:scaling>
        <c:delete val="1"/>
        <c:axPos val="b"/>
        <c:numFmt formatCode="ge" sourceLinked="1"/>
        <c:majorTickMark val="none"/>
        <c:minorTickMark val="none"/>
        <c:tickLblPos val="none"/>
        <c:crossAx val="382362656"/>
        <c:crosses val="autoZero"/>
        <c:auto val="1"/>
        <c:lblOffset val="100"/>
        <c:baseTimeUnit val="years"/>
      </c:dateAx>
      <c:valAx>
        <c:axId val="382362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2363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282-492B-A741-FA547C5863E4}"/>
            </c:ext>
          </c:extLst>
        </c:ser>
        <c:dLbls>
          <c:showLegendKey val="0"/>
          <c:showVal val="0"/>
          <c:showCatName val="0"/>
          <c:showSerName val="0"/>
          <c:showPercent val="0"/>
          <c:showBubbleSize val="0"/>
        </c:dLbls>
        <c:gapWidth val="150"/>
        <c:axId val="383045424"/>
        <c:axId val="383045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282-492B-A741-FA547C5863E4}"/>
            </c:ext>
          </c:extLst>
        </c:ser>
        <c:dLbls>
          <c:showLegendKey val="0"/>
          <c:showVal val="0"/>
          <c:showCatName val="0"/>
          <c:showSerName val="0"/>
          <c:showPercent val="0"/>
          <c:showBubbleSize val="0"/>
        </c:dLbls>
        <c:marker val="1"/>
        <c:smooth val="0"/>
        <c:axId val="383045424"/>
        <c:axId val="383045032"/>
      </c:lineChart>
      <c:dateAx>
        <c:axId val="383045424"/>
        <c:scaling>
          <c:orientation val="minMax"/>
        </c:scaling>
        <c:delete val="1"/>
        <c:axPos val="b"/>
        <c:numFmt formatCode="ge" sourceLinked="1"/>
        <c:majorTickMark val="none"/>
        <c:minorTickMark val="none"/>
        <c:tickLblPos val="none"/>
        <c:crossAx val="383045032"/>
        <c:crosses val="autoZero"/>
        <c:auto val="1"/>
        <c:lblOffset val="100"/>
        <c:baseTimeUnit val="years"/>
      </c:dateAx>
      <c:valAx>
        <c:axId val="383045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304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952-4316-84D8-6EA79B7B9BDA}"/>
            </c:ext>
          </c:extLst>
        </c:ser>
        <c:dLbls>
          <c:showLegendKey val="0"/>
          <c:showVal val="0"/>
          <c:showCatName val="0"/>
          <c:showSerName val="0"/>
          <c:showPercent val="0"/>
          <c:showBubbleSize val="0"/>
        </c:dLbls>
        <c:gapWidth val="150"/>
        <c:axId val="31340056"/>
        <c:axId val="31339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952-4316-84D8-6EA79B7B9BDA}"/>
            </c:ext>
          </c:extLst>
        </c:ser>
        <c:dLbls>
          <c:showLegendKey val="0"/>
          <c:showVal val="0"/>
          <c:showCatName val="0"/>
          <c:showSerName val="0"/>
          <c:showPercent val="0"/>
          <c:showBubbleSize val="0"/>
        </c:dLbls>
        <c:marker val="1"/>
        <c:smooth val="0"/>
        <c:axId val="31340056"/>
        <c:axId val="31339664"/>
      </c:lineChart>
      <c:dateAx>
        <c:axId val="31340056"/>
        <c:scaling>
          <c:orientation val="minMax"/>
        </c:scaling>
        <c:delete val="1"/>
        <c:axPos val="b"/>
        <c:numFmt formatCode="ge" sourceLinked="1"/>
        <c:majorTickMark val="none"/>
        <c:minorTickMark val="none"/>
        <c:tickLblPos val="none"/>
        <c:crossAx val="31339664"/>
        <c:crosses val="autoZero"/>
        <c:auto val="1"/>
        <c:lblOffset val="100"/>
        <c:baseTimeUnit val="years"/>
      </c:dateAx>
      <c:valAx>
        <c:axId val="3133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340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9.5500000000000007</c:v>
                </c:pt>
                <c:pt idx="1">
                  <c:v>8.35</c:v>
                </c:pt>
                <c:pt idx="2">
                  <c:v>8.5399999999999991</c:v>
                </c:pt>
                <c:pt idx="3">
                  <c:v>216.11</c:v>
                </c:pt>
                <c:pt idx="4">
                  <c:v>198.11</c:v>
                </c:pt>
              </c:numCache>
            </c:numRef>
          </c:val>
          <c:extLst>
            <c:ext xmlns:c16="http://schemas.microsoft.com/office/drawing/2014/chart" uri="{C3380CC4-5D6E-409C-BE32-E72D297353CC}">
              <c16:uniqueId val="{00000000-010D-418E-91D0-8B31F8086527}"/>
            </c:ext>
          </c:extLst>
        </c:ser>
        <c:dLbls>
          <c:showLegendKey val="0"/>
          <c:showVal val="0"/>
          <c:showCatName val="0"/>
          <c:showSerName val="0"/>
          <c:showPercent val="0"/>
          <c:showBubbleSize val="0"/>
        </c:dLbls>
        <c:gapWidth val="150"/>
        <c:axId val="31336528"/>
        <c:axId val="31338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1622.51</c:v>
                </c:pt>
                <c:pt idx="1">
                  <c:v>1569.13</c:v>
                </c:pt>
                <c:pt idx="2">
                  <c:v>1436</c:v>
                </c:pt>
                <c:pt idx="3">
                  <c:v>1434.89</c:v>
                </c:pt>
                <c:pt idx="4">
                  <c:v>1298.9100000000001</c:v>
                </c:pt>
              </c:numCache>
            </c:numRef>
          </c:val>
          <c:smooth val="0"/>
          <c:extLst>
            <c:ext xmlns:c16="http://schemas.microsoft.com/office/drawing/2014/chart" uri="{C3380CC4-5D6E-409C-BE32-E72D297353CC}">
              <c16:uniqueId val="{00000001-010D-418E-91D0-8B31F8086527}"/>
            </c:ext>
          </c:extLst>
        </c:ser>
        <c:dLbls>
          <c:showLegendKey val="0"/>
          <c:showVal val="0"/>
          <c:showCatName val="0"/>
          <c:showSerName val="0"/>
          <c:showPercent val="0"/>
          <c:showBubbleSize val="0"/>
        </c:dLbls>
        <c:marker val="1"/>
        <c:smooth val="0"/>
        <c:axId val="31336528"/>
        <c:axId val="31338488"/>
      </c:lineChart>
      <c:dateAx>
        <c:axId val="31336528"/>
        <c:scaling>
          <c:orientation val="minMax"/>
        </c:scaling>
        <c:delete val="1"/>
        <c:axPos val="b"/>
        <c:numFmt formatCode="ge" sourceLinked="1"/>
        <c:majorTickMark val="none"/>
        <c:minorTickMark val="none"/>
        <c:tickLblPos val="none"/>
        <c:crossAx val="31338488"/>
        <c:crosses val="autoZero"/>
        <c:auto val="1"/>
        <c:lblOffset val="100"/>
        <c:baseTimeUnit val="years"/>
      </c:dateAx>
      <c:valAx>
        <c:axId val="31338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33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185.42</c:v>
                </c:pt>
                <c:pt idx="1">
                  <c:v>190.53</c:v>
                </c:pt>
                <c:pt idx="2">
                  <c:v>175.36</c:v>
                </c:pt>
                <c:pt idx="3">
                  <c:v>178.36</c:v>
                </c:pt>
                <c:pt idx="4">
                  <c:v>181.45</c:v>
                </c:pt>
              </c:numCache>
            </c:numRef>
          </c:val>
          <c:extLst>
            <c:ext xmlns:c16="http://schemas.microsoft.com/office/drawing/2014/chart" uri="{C3380CC4-5D6E-409C-BE32-E72D297353CC}">
              <c16:uniqueId val="{00000000-D486-4F1B-B83C-173531DFF792}"/>
            </c:ext>
          </c:extLst>
        </c:ser>
        <c:dLbls>
          <c:showLegendKey val="0"/>
          <c:showVal val="0"/>
          <c:showCatName val="0"/>
          <c:showSerName val="0"/>
          <c:showPercent val="0"/>
          <c:showBubbleSize val="0"/>
        </c:dLbls>
        <c:gapWidth val="150"/>
        <c:axId val="31337704"/>
        <c:axId val="268969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62.83</c:v>
                </c:pt>
                <c:pt idx="1">
                  <c:v>64.63</c:v>
                </c:pt>
                <c:pt idx="2">
                  <c:v>66.56</c:v>
                </c:pt>
                <c:pt idx="3">
                  <c:v>66.22</c:v>
                </c:pt>
                <c:pt idx="4">
                  <c:v>69.87</c:v>
                </c:pt>
              </c:numCache>
            </c:numRef>
          </c:val>
          <c:smooth val="0"/>
          <c:extLst>
            <c:ext xmlns:c16="http://schemas.microsoft.com/office/drawing/2014/chart" uri="{C3380CC4-5D6E-409C-BE32-E72D297353CC}">
              <c16:uniqueId val="{00000001-D486-4F1B-B83C-173531DFF792}"/>
            </c:ext>
          </c:extLst>
        </c:ser>
        <c:dLbls>
          <c:showLegendKey val="0"/>
          <c:showVal val="0"/>
          <c:showCatName val="0"/>
          <c:showSerName val="0"/>
          <c:showPercent val="0"/>
          <c:showBubbleSize val="0"/>
        </c:dLbls>
        <c:marker val="1"/>
        <c:smooth val="0"/>
        <c:axId val="31337704"/>
        <c:axId val="268969032"/>
      </c:lineChart>
      <c:dateAx>
        <c:axId val="31337704"/>
        <c:scaling>
          <c:orientation val="minMax"/>
        </c:scaling>
        <c:delete val="1"/>
        <c:axPos val="b"/>
        <c:numFmt formatCode="ge" sourceLinked="1"/>
        <c:majorTickMark val="none"/>
        <c:minorTickMark val="none"/>
        <c:tickLblPos val="none"/>
        <c:crossAx val="268969032"/>
        <c:crosses val="autoZero"/>
        <c:auto val="1"/>
        <c:lblOffset val="100"/>
        <c:baseTimeUnit val="years"/>
      </c:dateAx>
      <c:valAx>
        <c:axId val="268969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337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112.39</c:v>
                </c:pt>
                <c:pt idx="1">
                  <c:v>110.11</c:v>
                </c:pt>
                <c:pt idx="2">
                  <c:v>121.06</c:v>
                </c:pt>
                <c:pt idx="3">
                  <c:v>120.51</c:v>
                </c:pt>
                <c:pt idx="4">
                  <c:v>118.1</c:v>
                </c:pt>
              </c:numCache>
            </c:numRef>
          </c:val>
          <c:extLst>
            <c:ext xmlns:c16="http://schemas.microsoft.com/office/drawing/2014/chart" uri="{C3380CC4-5D6E-409C-BE32-E72D297353CC}">
              <c16:uniqueId val="{00000000-037F-4153-9DC6-B2F436F6C15C}"/>
            </c:ext>
          </c:extLst>
        </c:ser>
        <c:dLbls>
          <c:showLegendKey val="0"/>
          <c:showVal val="0"/>
          <c:showCatName val="0"/>
          <c:showSerName val="0"/>
          <c:showPercent val="0"/>
          <c:showBubbleSize val="0"/>
        </c:dLbls>
        <c:gapWidth val="150"/>
        <c:axId val="268971384"/>
        <c:axId val="268970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250.43</c:v>
                </c:pt>
                <c:pt idx="1">
                  <c:v>245.75</c:v>
                </c:pt>
                <c:pt idx="2">
                  <c:v>244.29</c:v>
                </c:pt>
                <c:pt idx="3">
                  <c:v>246.72</c:v>
                </c:pt>
                <c:pt idx="4">
                  <c:v>234.96</c:v>
                </c:pt>
              </c:numCache>
            </c:numRef>
          </c:val>
          <c:smooth val="0"/>
          <c:extLst>
            <c:ext xmlns:c16="http://schemas.microsoft.com/office/drawing/2014/chart" uri="{C3380CC4-5D6E-409C-BE32-E72D297353CC}">
              <c16:uniqueId val="{00000001-037F-4153-9DC6-B2F436F6C15C}"/>
            </c:ext>
          </c:extLst>
        </c:ser>
        <c:dLbls>
          <c:showLegendKey val="0"/>
          <c:showVal val="0"/>
          <c:showCatName val="0"/>
          <c:showSerName val="0"/>
          <c:showPercent val="0"/>
          <c:showBubbleSize val="0"/>
        </c:dLbls>
        <c:marker val="1"/>
        <c:smooth val="0"/>
        <c:axId val="268971384"/>
        <c:axId val="268970992"/>
      </c:lineChart>
      <c:dateAx>
        <c:axId val="268971384"/>
        <c:scaling>
          <c:orientation val="minMax"/>
        </c:scaling>
        <c:delete val="1"/>
        <c:axPos val="b"/>
        <c:numFmt formatCode="ge" sourceLinked="1"/>
        <c:majorTickMark val="none"/>
        <c:minorTickMark val="none"/>
        <c:tickLblPos val="none"/>
        <c:crossAx val="268970992"/>
        <c:crosses val="autoZero"/>
        <c:auto val="1"/>
        <c:lblOffset val="100"/>
        <c:baseTimeUnit val="years"/>
      </c:dateAx>
      <c:valAx>
        <c:axId val="26897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8971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5B6-4144-A702-33A15481D58F}"/>
            </c:ext>
          </c:extLst>
        </c:ser>
        <c:dLbls>
          <c:showLegendKey val="0"/>
          <c:showVal val="0"/>
          <c:showCatName val="0"/>
          <c:showSerName val="0"/>
          <c:showPercent val="0"/>
          <c:showBubbleSize val="0"/>
        </c:dLbls>
        <c:gapWidth val="150"/>
        <c:axId val="383046208"/>
        <c:axId val="383046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42.31</c:v>
                </c:pt>
                <c:pt idx="1">
                  <c:v>43.65</c:v>
                </c:pt>
                <c:pt idx="2">
                  <c:v>43.58</c:v>
                </c:pt>
                <c:pt idx="3">
                  <c:v>41.35</c:v>
                </c:pt>
                <c:pt idx="4">
                  <c:v>42.9</c:v>
                </c:pt>
              </c:numCache>
            </c:numRef>
          </c:val>
          <c:smooth val="0"/>
          <c:extLst>
            <c:ext xmlns:c16="http://schemas.microsoft.com/office/drawing/2014/chart" uri="{C3380CC4-5D6E-409C-BE32-E72D297353CC}">
              <c16:uniqueId val="{00000001-55B6-4144-A702-33A15481D58F}"/>
            </c:ext>
          </c:extLst>
        </c:ser>
        <c:dLbls>
          <c:showLegendKey val="0"/>
          <c:showVal val="0"/>
          <c:showCatName val="0"/>
          <c:showSerName val="0"/>
          <c:showPercent val="0"/>
          <c:showBubbleSize val="0"/>
        </c:dLbls>
        <c:marker val="1"/>
        <c:smooth val="0"/>
        <c:axId val="383046208"/>
        <c:axId val="383046600"/>
      </c:lineChart>
      <c:dateAx>
        <c:axId val="383046208"/>
        <c:scaling>
          <c:orientation val="minMax"/>
        </c:scaling>
        <c:delete val="1"/>
        <c:axPos val="b"/>
        <c:numFmt formatCode="ge" sourceLinked="1"/>
        <c:majorTickMark val="none"/>
        <c:minorTickMark val="none"/>
        <c:tickLblPos val="none"/>
        <c:crossAx val="383046600"/>
        <c:crosses val="autoZero"/>
        <c:auto val="1"/>
        <c:lblOffset val="100"/>
        <c:baseTimeUnit val="years"/>
      </c:dateAx>
      <c:valAx>
        <c:axId val="383046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304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75.92</c:v>
                </c:pt>
                <c:pt idx="1">
                  <c:v>74.2</c:v>
                </c:pt>
                <c:pt idx="2">
                  <c:v>73.67</c:v>
                </c:pt>
                <c:pt idx="3">
                  <c:v>72.12</c:v>
                </c:pt>
                <c:pt idx="4">
                  <c:v>74.760000000000005</c:v>
                </c:pt>
              </c:numCache>
            </c:numRef>
          </c:val>
          <c:extLst>
            <c:ext xmlns:c16="http://schemas.microsoft.com/office/drawing/2014/chart" uri="{C3380CC4-5D6E-409C-BE32-E72D297353CC}">
              <c16:uniqueId val="{00000000-D270-4E22-8A2D-E9822335C3CE}"/>
            </c:ext>
          </c:extLst>
        </c:ser>
        <c:dLbls>
          <c:showLegendKey val="0"/>
          <c:showVal val="0"/>
          <c:showCatName val="0"/>
          <c:showSerName val="0"/>
          <c:showPercent val="0"/>
          <c:showBubbleSize val="0"/>
        </c:dLbls>
        <c:gapWidth val="150"/>
        <c:axId val="268972168"/>
        <c:axId val="268970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81.3</c:v>
                </c:pt>
                <c:pt idx="1">
                  <c:v>82.2</c:v>
                </c:pt>
                <c:pt idx="2">
                  <c:v>82.35</c:v>
                </c:pt>
                <c:pt idx="3">
                  <c:v>82.9</c:v>
                </c:pt>
                <c:pt idx="4">
                  <c:v>83.5</c:v>
                </c:pt>
              </c:numCache>
            </c:numRef>
          </c:val>
          <c:smooth val="0"/>
          <c:extLst>
            <c:ext xmlns:c16="http://schemas.microsoft.com/office/drawing/2014/chart" uri="{C3380CC4-5D6E-409C-BE32-E72D297353CC}">
              <c16:uniqueId val="{00000001-D270-4E22-8A2D-E9822335C3CE}"/>
            </c:ext>
          </c:extLst>
        </c:ser>
        <c:dLbls>
          <c:showLegendKey val="0"/>
          <c:showVal val="0"/>
          <c:showCatName val="0"/>
          <c:showSerName val="0"/>
          <c:showPercent val="0"/>
          <c:showBubbleSize val="0"/>
        </c:dLbls>
        <c:marker val="1"/>
        <c:smooth val="0"/>
        <c:axId val="268972168"/>
        <c:axId val="268970600"/>
      </c:lineChart>
      <c:dateAx>
        <c:axId val="268972168"/>
        <c:scaling>
          <c:orientation val="minMax"/>
        </c:scaling>
        <c:delete val="1"/>
        <c:axPos val="b"/>
        <c:numFmt formatCode="ge" sourceLinked="1"/>
        <c:majorTickMark val="none"/>
        <c:minorTickMark val="none"/>
        <c:tickLblPos val="none"/>
        <c:crossAx val="268970600"/>
        <c:crosses val="autoZero"/>
        <c:auto val="1"/>
        <c:lblOffset val="100"/>
        <c:baseTimeUnit val="years"/>
      </c:dateAx>
      <c:valAx>
        <c:axId val="268970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8972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愛知県　蒲郡市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
        <v>122</v>
      </c>
      <c r="AE8" s="49"/>
      <c r="AF8" s="49"/>
      <c r="AG8" s="49"/>
      <c r="AH8" s="49"/>
      <c r="AI8" s="49"/>
      <c r="AJ8" s="49"/>
      <c r="AK8" s="4"/>
      <c r="AL8" s="50">
        <f>データ!S6</f>
        <v>80856</v>
      </c>
      <c r="AM8" s="50"/>
      <c r="AN8" s="50"/>
      <c r="AO8" s="50"/>
      <c r="AP8" s="50"/>
      <c r="AQ8" s="50"/>
      <c r="AR8" s="50"/>
      <c r="AS8" s="50"/>
      <c r="AT8" s="45">
        <f>データ!T6</f>
        <v>56.92</v>
      </c>
      <c r="AU8" s="45"/>
      <c r="AV8" s="45"/>
      <c r="AW8" s="45"/>
      <c r="AX8" s="45"/>
      <c r="AY8" s="45"/>
      <c r="AZ8" s="45"/>
      <c r="BA8" s="45"/>
      <c r="BB8" s="45">
        <f>データ!U6</f>
        <v>1420.52</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0.39</v>
      </c>
      <c r="Q10" s="45"/>
      <c r="R10" s="45"/>
      <c r="S10" s="45"/>
      <c r="T10" s="45"/>
      <c r="U10" s="45"/>
      <c r="V10" s="45"/>
      <c r="W10" s="45">
        <f>データ!Q6</f>
        <v>93.9</v>
      </c>
      <c r="X10" s="45"/>
      <c r="Y10" s="45"/>
      <c r="Z10" s="45"/>
      <c r="AA10" s="45"/>
      <c r="AB10" s="45"/>
      <c r="AC10" s="45"/>
      <c r="AD10" s="50">
        <f>データ!R6</f>
        <v>2257</v>
      </c>
      <c r="AE10" s="50"/>
      <c r="AF10" s="50"/>
      <c r="AG10" s="50"/>
      <c r="AH10" s="50"/>
      <c r="AI10" s="50"/>
      <c r="AJ10" s="50"/>
      <c r="AK10" s="2"/>
      <c r="AL10" s="50">
        <f>データ!V6</f>
        <v>317</v>
      </c>
      <c r="AM10" s="50"/>
      <c r="AN10" s="50"/>
      <c r="AO10" s="50"/>
      <c r="AP10" s="50"/>
      <c r="AQ10" s="50"/>
      <c r="AR10" s="50"/>
      <c r="AS10" s="50"/>
      <c r="AT10" s="45">
        <f>データ!W6</f>
        <v>0.3</v>
      </c>
      <c r="AU10" s="45"/>
      <c r="AV10" s="45"/>
      <c r="AW10" s="45"/>
      <c r="AX10" s="45"/>
      <c r="AY10" s="45"/>
      <c r="AZ10" s="45"/>
      <c r="BA10" s="45"/>
      <c r="BB10" s="45">
        <f>データ!X6</f>
        <v>1056.67</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125</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123</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124</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56</v>
      </c>
      <c r="H86" s="26" t="str">
        <f>データ!BP6</f>
        <v>【1,348.09】</v>
      </c>
      <c r="I86" s="26" t="str">
        <f>データ!CA6</f>
        <v>【69.80】</v>
      </c>
      <c r="J86" s="26" t="str">
        <f>データ!CL6</f>
        <v>【232.54】</v>
      </c>
      <c r="K86" s="26" t="str">
        <f>データ!CW6</f>
        <v>【42.17】</v>
      </c>
      <c r="L86" s="26" t="str">
        <f>データ!DH6</f>
        <v>【82.30】</v>
      </c>
      <c r="M86" s="26" t="s">
        <v>56</v>
      </c>
      <c r="N86" s="26" t="s">
        <v>56</v>
      </c>
      <c r="O86" s="26"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232149</v>
      </c>
      <c r="D6" s="33">
        <f t="shared" si="3"/>
        <v>47</v>
      </c>
      <c r="E6" s="33">
        <f t="shared" si="3"/>
        <v>17</v>
      </c>
      <c r="F6" s="33">
        <f t="shared" si="3"/>
        <v>4</v>
      </c>
      <c r="G6" s="33">
        <f t="shared" si="3"/>
        <v>0</v>
      </c>
      <c r="H6" s="33" t="str">
        <f t="shared" si="3"/>
        <v>愛知県　蒲郡市</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0.39</v>
      </c>
      <c r="Q6" s="34">
        <f t="shared" si="3"/>
        <v>93.9</v>
      </c>
      <c r="R6" s="34">
        <f t="shared" si="3"/>
        <v>2257</v>
      </c>
      <c r="S6" s="34">
        <f t="shared" si="3"/>
        <v>80856</v>
      </c>
      <c r="T6" s="34">
        <f t="shared" si="3"/>
        <v>56.92</v>
      </c>
      <c r="U6" s="34">
        <f t="shared" si="3"/>
        <v>1420.52</v>
      </c>
      <c r="V6" s="34">
        <f t="shared" si="3"/>
        <v>317</v>
      </c>
      <c r="W6" s="34">
        <f t="shared" si="3"/>
        <v>0.3</v>
      </c>
      <c r="X6" s="34">
        <f t="shared" si="3"/>
        <v>1056.67</v>
      </c>
      <c r="Y6" s="35">
        <f>IF(Y7="",NA(),Y7)</f>
        <v>149.97</v>
      </c>
      <c r="Z6" s="35">
        <f t="shared" ref="Z6:AH6" si="4">IF(Z7="",NA(),Z7)</f>
        <v>153.47</v>
      </c>
      <c r="AA6" s="35">
        <f t="shared" si="4"/>
        <v>143.63999999999999</v>
      </c>
      <c r="AB6" s="35">
        <f t="shared" si="4"/>
        <v>146.36000000000001</v>
      </c>
      <c r="AC6" s="35">
        <f t="shared" si="4"/>
        <v>144.68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9.5500000000000007</v>
      </c>
      <c r="BG6" s="35">
        <f t="shared" ref="BG6:BO6" si="7">IF(BG7="",NA(),BG7)</f>
        <v>8.35</v>
      </c>
      <c r="BH6" s="35">
        <f t="shared" si="7"/>
        <v>8.5399999999999991</v>
      </c>
      <c r="BI6" s="35">
        <f t="shared" si="7"/>
        <v>216.11</v>
      </c>
      <c r="BJ6" s="35">
        <f t="shared" si="7"/>
        <v>198.11</v>
      </c>
      <c r="BK6" s="35">
        <f t="shared" si="7"/>
        <v>1622.51</v>
      </c>
      <c r="BL6" s="35">
        <f t="shared" si="7"/>
        <v>1569.13</v>
      </c>
      <c r="BM6" s="35">
        <f t="shared" si="7"/>
        <v>1436</v>
      </c>
      <c r="BN6" s="35">
        <f t="shared" si="7"/>
        <v>1434.89</v>
      </c>
      <c r="BO6" s="35">
        <f t="shared" si="7"/>
        <v>1298.9100000000001</v>
      </c>
      <c r="BP6" s="34" t="str">
        <f>IF(BP7="","",IF(BP7="-","【-】","【"&amp;SUBSTITUTE(TEXT(BP7,"#,##0.00"),"-","△")&amp;"】"))</f>
        <v>【1,348.09】</v>
      </c>
      <c r="BQ6" s="35">
        <f>IF(BQ7="",NA(),BQ7)</f>
        <v>185.42</v>
      </c>
      <c r="BR6" s="35">
        <f t="shared" ref="BR6:BZ6" si="8">IF(BR7="",NA(),BR7)</f>
        <v>190.53</v>
      </c>
      <c r="BS6" s="35">
        <f t="shared" si="8"/>
        <v>175.36</v>
      </c>
      <c r="BT6" s="35">
        <f t="shared" si="8"/>
        <v>178.36</v>
      </c>
      <c r="BU6" s="35">
        <f t="shared" si="8"/>
        <v>181.45</v>
      </c>
      <c r="BV6" s="35">
        <f t="shared" si="8"/>
        <v>62.83</v>
      </c>
      <c r="BW6" s="35">
        <f t="shared" si="8"/>
        <v>64.63</v>
      </c>
      <c r="BX6" s="35">
        <f t="shared" si="8"/>
        <v>66.56</v>
      </c>
      <c r="BY6" s="35">
        <f t="shared" si="8"/>
        <v>66.22</v>
      </c>
      <c r="BZ6" s="35">
        <f t="shared" si="8"/>
        <v>69.87</v>
      </c>
      <c r="CA6" s="34" t="str">
        <f>IF(CA7="","",IF(CA7="-","【-】","【"&amp;SUBSTITUTE(TEXT(CA7,"#,##0.00"),"-","△")&amp;"】"))</f>
        <v>【69.80】</v>
      </c>
      <c r="CB6" s="35">
        <f>IF(CB7="",NA(),CB7)</f>
        <v>112.39</v>
      </c>
      <c r="CC6" s="35">
        <f t="shared" ref="CC6:CK6" si="9">IF(CC7="",NA(),CC7)</f>
        <v>110.11</v>
      </c>
      <c r="CD6" s="35">
        <f t="shared" si="9"/>
        <v>121.06</v>
      </c>
      <c r="CE6" s="35">
        <f t="shared" si="9"/>
        <v>120.51</v>
      </c>
      <c r="CF6" s="35">
        <f t="shared" si="9"/>
        <v>118.1</v>
      </c>
      <c r="CG6" s="35">
        <f t="shared" si="9"/>
        <v>250.43</v>
      </c>
      <c r="CH6" s="35">
        <f t="shared" si="9"/>
        <v>245.75</v>
      </c>
      <c r="CI6" s="35">
        <f t="shared" si="9"/>
        <v>244.29</v>
      </c>
      <c r="CJ6" s="35">
        <f t="shared" si="9"/>
        <v>246.72</v>
      </c>
      <c r="CK6" s="35">
        <f t="shared" si="9"/>
        <v>234.96</v>
      </c>
      <c r="CL6" s="34" t="str">
        <f>IF(CL7="","",IF(CL7="-","【-】","【"&amp;SUBSTITUTE(TEXT(CL7,"#,##0.00"),"-","△")&amp;"】"))</f>
        <v>【232.54】</v>
      </c>
      <c r="CM6" s="35" t="str">
        <f>IF(CM7="",NA(),CM7)</f>
        <v>-</v>
      </c>
      <c r="CN6" s="35" t="str">
        <f t="shared" ref="CN6:CV6" si="10">IF(CN7="",NA(),CN7)</f>
        <v>-</v>
      </c>
      <c r="CO6" s="35" t="str">
        <f t="shared" si="10"/>
        <v>-</v>
      </c>
      <c r="CP6" s="35" t="str">
        <f t="shared" si="10"/>
        <v>-</v>
      </c>
      <c r="CQ6" s="35" t="str">
        <f t="shared" si="10"/>
        <v>-</v>
      </c>
      <c r="CR6" s="35">
        <f t="shared" si="10"/>
        <v>42.31</v>
      </c>
      <c r="CS6" s="35">
        <f t="shared" si="10"/>
        <v>43.65</v>
      </c>
      <c r="CT6" s="35">
        <f t="shared" si="10"/>
        <v>43.58</v>
      </c>
      <c r="CU6" s="35">
        <f t="shared" si="10"/>
        <v>41.35</v>
      </c>
      <c r="CV6" s="35">
        <f t="shared" si="10"/>
        <v>42.9</v>
      </c>
      <c r="CW6" s="34" t="str">
        <f>IF(CW7="","",IF(CW7="-","【-】","【"&amp;SUBSTITUTE(TEXT(CW7,"#,##0.00"),"-","△")&amp;"】"))</f>
        <v>【42.17】</v>
      </c>
      <c r="CX6" s="35">
        <f>IF(CX7="",NA(),CX7)</f>
        <v>75.92</v>
      </c>
      <c r="CY6" s="35">
        <f t="shared" ref="CY6:DG6" si="11">IF(CY7="",NA(),CY7)</f>
        <v>74.2</v>
      </c>
      <c r="CZ6" s="35">
        <f t="shared" si="11"/>
        <v>73.67</v>
      </c>
      <c r="DA6" s="35">
        <f t="shared" si="11"/>
        <v>72.12</v>
      </c>
      <c r="DB6" s="35">
        <f t="shared" si="11"/>
        <v>74.760000000000005</v>
      </c>
      <c r="DC6" s="35">
        <f t="shared" si="11"/>
        <v>81.3</v>
      </c>
      <c r="DD6" s="35">
        <f t="shared" si="11"/>
        <v>82.2</v>
      </c>
      <c r="DE6" s="35">
        <f t="shared" si="11"/>
        <v>82.35</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0.05</v>
      </c>
      <c r="EL6" s="35">
        <f t="shared" si="14"/>
        <v>0.04</v>
      </c>
      <c r="EM6" s="35">
        <f t="shared" si="14"/>
        <v>7.0000000000000007E-2</v>
      </c>
      <c r="EN6" s="35">
        <f t="shared" si="14"/>
        <v>0.09</v>
      </c>
      <c r="EO6" s="34" t="str">
        <f>IF(EO7="","",IF(EO7="-","【-】","【"&amp;SUBSTITUTE(TEXT(EO7,"#,##0.00"),"-","△")&amp;"】"))</f>
        <v>【0.09】</v>
      </c>
    </row>
    <row r="7" spans="1:145" s="36" customFormat="1" x14ac:dyDescent="0.15">
      <c r="A7" s="28"/>
      <c r="B7" s="37">
        <v>2016</v>
      </c>
      <c r="C7" s="37">
        <v>232149</v>
      </c>
      <c r="D7" s="37">
        <v>47</v>
      </c>
      <c r="E7" s="37">
        <v>17</v>
      </c>
      <c r="F7" s="37">
        <v>4</v>
      </c>
      <c r="G7" s="37">
        <v>0</v>
      </c>
      <c r="H7" s="37" t="s">
        <v>110</v>
      </c>
      <c r="I7" s="37" t="s">
        <v>111</v>
      </c>
      <c r="J7" s="37" t="s">
        <v>112</v>
      </c>
      <c r="K7" s="37" t="s">
        <v>113</v>
      </c>
      <c r="L7" s="37" t="s">
        <v>114</v>
      </c>
      <c r="M7" s="37"/>
      <c r="N7" s="38" t="s">
        <v>115</v>
      </c>
      <c r="O7" s="38" t="s">
        <v>116</v>
      </c>
      <c r="P7" s="38">
        <v>0.39</v>
      </c>
      <c r="Q7" s="38">
        <v>93.9</v>
      </c>
      <c r="R7" s="38">
        <v>2257</v>
      </c>
      <c r="S7" s="38">
        <v>80856</v>
      </c>
      <c r="T7" s="38">
        <v>56.92</v>
      </c>
      <c r="U7" s="38">
        <v>1420.52</v>
      </c>
      <c r="V7" s="38">
        <v>317</v>
      </c>
      <c r="W7" s="38">
        <v>0.3</v>
      </c>
      <c r="X7" s="38">
        <v>1056.67</v>
      </c>
      <c r="Y7" s="38">
        <v>149.97</v>
      </c>
      <c r="Z7" s="38">
        <v>153.47</v>
      </c>
      <c r="AA7" s="38">
        <v>143.63999999999999</v>
      </c>
      <c r="AB7" s="38">
        <v>146.36000000000001</v>
      </c>
      <c r="AC7" s="38">
        <v>144.68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9.5500000000000007</v>
      </c>
      <c r="BG7" s="38">
        <v>8.35</v>
      </c>
      <c r="BH7" s="38">
        <v>8.5399999999999991</v>
      </c>
      <c r="BI7" s="38">
        <v>216.11</v>
      </c>
      <c r="BJ7" s="38">
        <v>198.11</v>
      </c>
      <c r="BK7" s="38">
        <v>1622.51</v>
      </c>
      <c r="BL7" s="38">
        <v>1569.13</v>
      </c>
      <c r="BM7" s="38">
        <v>1436</v>
      </c>
      <c r="BN7" s="38">
        <v>1434.89</v>
      </c>
      <c r="BO7" s="38">
        <v>1298.9100000000001</v>
      </c>
      <c r="BP7" s="38">
        <v>1348.09</v>
      </c>
      <c r="BQ7" s="38">
        <v>185.42</v>
      </c>
      <c r="BR7" s="38">
        <v>190.53</v>
      </c>
      <c r="BS7" s="38">
        <v>175.36</v>
      </c>
      <c r="BT7" s="38">
        <v>178.36</v>
      </c>
      <c r="BU7" s="38">
        <v>181.45</v>
      </c>
      <c r="BV7" s="38">
        <v>62.83</v>
      </c>
      <c r="BW7" s="38">
        <v>64.63</v>
      </c>
      <c r="BX7" s="38">
        <v>66.56</v>
      </c>
      <c r="BY7" s="38">
        <v>66.22</v>
      </c>
      <c r="BZ7" s="38">
        <v>69.87</v>
      </c>
      <c r="CA7" s="38">
        <v>69.8</v>
      </c>
      <c r="CB7" s="38">
        <v>112.39</v>
      </c>
      <c r="CC7" s="38">
        <v>110.11</v>
      </c>
      <c r="CD7" s="38">
        <v>121.06</v>
      </c>
      <c r="CE7" s="38">
        <v>120.51</v>
      </c>
      <c r="CF7" s="38">
        <v>118.1</v>
      </c>
      <c r="CG7" s="38">
        <v>250.43</v>
      </c>
      <c r="CH7" s="38">
        <v>245.75</v>
      </c>
      <c r="CI7" s="38">
        <v>244.29</v>
      </c>
      <c r="CJ7" s="38">
        <v>246.72</v>
      </c>
      <c r="CK7" s="38">
        <v>234.96</v>
      </c>
      <c r="CL7" s="38">
        <v>232.54</v>
      </c>
      <c r="CM7" s="38" t="s">
        <v>115</v>
      </c>
      <c r="CN7" s="38" t="s">
        <v>115</v>
      </c>
      <c r="CO7" s="38" t="s">
        <v>115</v>
      </c>
      <c r="CP7" s="38" t="s">
        <v>115</v>
      </c>
      <c r="CQ7" s="38" t="s">
        <v>115</v>
      </c>
      <c r="CR7" s="38">
        <v>42.31</v>
      </c>
      <c r="CS7" s="38">
        <v>43.65</v>
      </c>
      <c r="CT7" s="38">
        <v>43.58</v>
      </c>
      <c r="CU7" s="38">
        <v>41.35</v>
      </c>
      <c r="CV7" s="38">
        <v>42.9</v>
      </c>
      <c r="CW7" s="38">
        <v>42.17</v>
      </c>
      <c r="CX7" s="38">
        <v>75.92</v>
      </c>
      <c r="CY7" s="38">
        <v>74.2</v>
      </c>
      <c r="CZ7" s="38">
        <v>73.67</v>
      </c>
      <c r="DA7" s="38">
        <v>72.12</v>
      </c>
      <c r="DB7" s="38">
        <v>74.760000000000005</v>
      </c>
      <c r="DC7" s="38">
        <v>81.3</v>
      </c>
      <c r="DD7" s="38">
        <v>82.2</v>
      </c>
      <c r="DE7" s="38">
        <v>82.35</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0.05</v>
      </c>
      <c r="EL7" s="38">
        <v>0.04</v>
      </c>
      <c r="EM7" s="38">
        <v>7.0000000000000007E-2</v>
      </c>
      <c r="EN7" s="38">
        <v>0.09</v>
      </c>
      <c r="EO7" s="38">
        <v>0.09</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dcterms:created xsi:type="dcterms:W3CDTF">2017-12-25T02:20:06Z</dcterms:created>
  <dcterms:modified xsi:type="dcterms:W3CDTF">2018-02-23T05:08:19Z</dcterms:modified>
  <cp:category/>
</cp:coreProperties>
</file>