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2025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BB10" i="4"/>
  <c r="AT10" i="4"/>
  <c r="I10" i="4"/>
  <c r="B10" i="4"/>
  <c r="AT8" i="4"/>
  <c r="AL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<sst xmlns="http://schemas.openxmlformats.org/spreadsheetml/2006/main" count="232" uniqueCount="120">
  <si>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</si>
  <si>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</si>
  <si>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</si>
  <si>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</si>
  <si>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</si>
  <si>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</si>
  <si>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</si>
  <si>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</si>
  <si>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</si>
  <si>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</si>
  <si>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</si>
  <si>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</si>
  <si>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</si>
  <si>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</si>
  <si>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</si>
  <si>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</si>
  <si>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</si>
  <si>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</si>
  <si>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</si>
  <si>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</si>
  <si>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</si>
  <si>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</si>
  <si>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</si>
  <si>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</si>
  <si>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</si>
  <si>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</si>
  <si>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</si>
  <si>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</si>
  <si>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</si>
  <si>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</si>
  <si>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</si>
  <si>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</si>
  <si>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</si>
  <si>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</si>
  <si>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</si>
  <si>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</si>
  <si>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</si>
  <si>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</si>
  <si>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</si>
  <si>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</si>
  <si>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</si>
  <si>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</si>
  <si>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</si>
  <si>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</si>
  <si>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</si>
  <si>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</si>
  <si>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</si>
  <si>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</si>
  <si>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</si>
  <si>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</si>
  <si>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</si>
  <si>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</si>
  <si>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</si>
  <si>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</si>
  <si>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</si>
  <si>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</si>
  <si>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</si>
  <si>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</si>
  <si>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</si>
  <si>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</si>
  <si>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</si>
  <si>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</si>
  <si>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</si>
  <si>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</si>
  <si>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</si>
  <si>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</si>
  <si>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</si>
  <si>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</si>
  <si>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</si>
  <si>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</si>
  <si>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</si>
  <si>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</si>
  <si>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</si>
  <si>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</si>
  <si>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</si>
  <si>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</si>
  <si>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</si>
  <si>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</si>
  <si>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</si>
  <si>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</si>
  <si>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</si>
  <si>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</si>
  <si>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</si>
  <si>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</si>
  <si>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</si>
  <si>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</si>
  <si>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</si>
  <si>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</si>
  <si>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</si>
  <si>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</si>
  <si>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</si>
  <si>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</si>
  <si>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</si>
  <si>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</si>
  <si>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</si>
  <si>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</si>
  <si>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</si>
  <si>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</si>
  <si>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</si>
  <si>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</si>
  <si>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</si>
  <si>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</si>
  <si>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</si>
  <si>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</si>
  <si>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</si>
  <si>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新城市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</si>
  <si>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</si>
  <si>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</si>
  <si>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</si>
  <si>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</si>
  <si>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</si>
  <si>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</si>
  <si>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</si>
  <si>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</si>
  <si>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</si>
  <si>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</si>
  <si>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耐震性向上に向けた取り組みや施設の老朽化による更新を実施し、健全な水道施設の維持を図っていく一方、給水収益の増加が見込めないことから、より一層コスト削減などの経営努力に努めるとともに、平成29年３月に策定した経営戦略の進捗状況について、PDCAサイクルに基づいたフォローアップを行い、経営の健全化を目指す。</t>
    <rPh sb="1" eb="3">
      <t>コンゴ</t>
    </rPh>
    <rPh sb="4" eb="7">
      <t>タイシンセイ</t>
    </rPh>
    <rPh sb="7" eb="9">
      <t>コウジョウ</t>
    </rPh>
    <rPh sb="10" eb="11">
      <t>ム</t>
    </rPh>
    <rPh sb="13" eb="14">
      <t>ト</t>
    </rPh>
    <rPh sb="15" eb="16">
      <t>ク</t>
    </rPh>
    <rPh sb="18" eb="20">
      <t>シセツ</t>
    </rPh>
    <rPh sb="21" eb="24">
      <t>ロウキュウカ</t>
    </rPh>
    <rPh sb="27" eb="29">
      <t>コウシン</t>
    </rPh>
    <rPh sb="30" eb="32">
      <t>ジッシ</t>
    </rPh>
    <rPh sb="34" eb="36">
      <t>ケンゼン</t>
    </rPh>
    <rPh sb="37" eb="39">
      <t>スイドウ</t>
    </rPh>
    <rPh sb="39" eb="41">
      <t>シセツ</t>
    </rPh>
    <rPh sb="42" eb="44">
      <t>イジ</t>
    </rPh>
    <rPh sb="45" eb="46">
      <t>ハカ</t>
    </rPh>
    <rPh sb="50" eb="52">
      <t>イッポウ</t>
    </rPh>
    <rPh sb="53" eb="55">
      <t>キュウスイ</t>
    </rPh>
    <rPh sb="55" eb="57">
      <t>シュウエキ</t>
    </rPh>
    <rPh sb="58" eb="60">
      <t>ゾウカ</t>
    </rPh>
    <rPh sb="61" eb="63">
      <t>ミコ</t>
    </rPh>
    <rPh sb="96" eb="98">
      <t>ヘイセイ</t>
    </rPh>
    <rPh sb="100" eb="101">
      <t>ネン</t>
    </rPh>
    <rPh sb="102" eb="103">
      <t>ガツ</t>
    </rPh>
    <rPh sb="104" eb="106">
      <t>サクテイ</t>
    </rPh>
    <rPh sb="108" eb="110">
      <t>ケイエイ</t>
    </rPh>
    <rPh sb="110" eb="112">
      <t>センリャク</t>
    </rPh>
    <rPh sb="113" eb="115">
      <t>シンチョク</t>
    </rPh>
    <rPh sb="115" eb="117">
      <t>ジョウキョウ</t>
    </rPh>
    <rPh sb="131" eb="132">
      <t>モト</t>
    </rPh>
    <rPh sb="143" eb="144">
      <t>オコナ</t>
    </rPh>
    <rPh sb="146" eb="148">
      <t>ケイエイ</t>
    </rPh>
    <rPh sb="149" eb="152">
      <t>ケンゼンカ</t>
    </rPh>
    <rPh sb="153" eb="155">
      <t>メザ</t>
    </rPh>
    <phoneticPr fontId="4"/>
  </si>
  <si>
    <t>非設置</t>
    <rPh sb="0" eb="1">
      <t>ヒ</t>
    </rPh>
    <rPh sb="1" eb="3">
      <t>セッチ</t>
    </rPh>
    <phoneticPr fontId="4"/>
  </si>
  <si>
    <t>①経常収支比率は100％を上回ってはいるが、類似団体平均を下回っているため、更なる経営努力が必要である。
③流動比率は100％を上回っているが、類似団体平均を下回っているため、更なる経営努力が必要である。
④給水収益の減少に伴い企業債に依存することとなり、企業債残高が増加傾向にある。
⑤料金回収率は100％を下回っていることから厳しい経営状況となっているため、適正な水道料金の設定を行い、100％以上を目指す。
⑥給水原価は、有収水量の減少等に伴い、類似団体平均を上回る高い数値となっている。
⑦施設利用率は、類似団体平均を上回る数値を保っている。
⑧有収率については、類似団体平均を上回る数値を保っているが、年々減少傾向にあることから更なる向上を目指す必要がある。
　また、平成29年４月１日から簡易水道事業との統合を行ったことにより、現状より厳しい経営状況になることが予想されことから、平成29年３月に策定した経営戦略の実現に向けて計画の着実な事業進捗を図ることにより、「安全な水を安定的に供給する」という目標を目指し、中長期的な視点に立った経営や徹底した効率化による経営健全化に努めていく。</t>
    <rPh sb="1" eb="3">
      <t>ケイジョウ</t>
    </rPh>
    <rPh sb="3" eb="5">
      <t>シュウシ</t>
    </rPh>
    <rPh sb="5" eb="7">
      <t>ヒリツ</t>
    </rPh>
    <rPh sb="13" eb="15">
      <t>ウワマワ</t>
    </rPh>
    <rPh sb="22" eb="23">
      <t>ルイ</t>
    </rPh>
    <rPh sb="23" eb="24">
      <t>ニ</t>
    </rPh>
    <rPh sb="24" eb="26">
      <t>ダンタイ</t>
    </rPh>
    <rPh sb="26" eb="28">
      <t>ヘイキン</t>
    </rPh>
    <rPh sb="29" eb="31">
      <t>シタマワ</t>
    </rPh>
    <rPh sb="38" eb="39">
      <t>サラ</t>
    </rPh>
    <rPh sb="41" eb="43">
      <t>ケイエイ</t>
    </rPh>
    <rPh sb="43" eb="45">
      <t>ドリョク</t>
    </rPh>
    <rPh sb="46" eb="48">
      <t>ヒツヨウ</t>
    </rPh>
    <rPh sb="54" eb="56">
      <t>リュウドウ</t>
    </rPh>
    <rPh sb="56" eb="58">
      <t>ヒリツ</t>
    </rPh>
    <rPh sb="64" eb="66">
      <t>ウワマワ</t>
    </rPh>
    <rPh sb="104" eb="106">
      <t>キュウスイ</t>
    </rPh>
    <rPh sb="106" eb="108">
      <t>シュウエキ</t>
    </rPh>
    <rPh sb="109" eb="111">
      <t>ゲンショウ</t>
    </rPh>
    <rPh sb="112" eb="113">
      <t>トモナ</t>
    </rPh>
    <rPh sb="114" eb="116">
      <t>キギョウ</t>
    </rPh>
    <rPh sb="116" eb="117">
      <t>サイ</t>
    </rPh>
    <rPh sb="118" eb="120">
      <t>イゾン</t>
    </rPh>
    <rPh sb="128" eb="130">
      <t>キギョウ</t>
    </rPh>
    <rPh sb="130" eb="131">
      <t>サイ</t>
    </rPh>
    <rPh sb="131" eb="133">
      <t>ザンダカ</t>
    </rPh>
    <rPh sb="134" eb="136">
      <t>ゾウカ</t>
    </rPh>
    <rPh sb="136" eb="138">
      <t>ケイコウ</t>
    </rPh>
    <rPh sb="144" eb="146">
      <t>リョウキン</t>
    </rPh>
    <rPh sb="146" eb="148">
      <t>カイシュウ</t>
    </rPh>
    <rPh sb="148" eb="149">
      <t>リツ</t>
    </rPh>
    <rPh sb="155" eb="157">
      <t>シタマワ</t>
    </rPh>
    <rPh sb="165" eb="166">
      <t>キビ</t>
    </rPh>
    <rPh sb="168" eb="170">
      <t>ケイエイ</t>
    </rPh>
    <rPh sb="170" eb="172">
      <t>ジョウキョウ</t>
    </rPh>
    <rPh sb="181" eb="183">
      <t>テキセイ</t>
    </rPh>
    <rPh sb="184" eb="186">
      <t>スイドウ</t>
    </rPh>
    <rPh sb="186" eb="188">
      <t>リョウキン</t>
    </rPh>
    <rPh sb="189" eb="191">
      <t>セッテイ</t>
    </rPh>
    <rPh sb="192" eb="193">
      <t>オコナ</t>
    </rPh>
    <rPh sb="199" eb="201">
      <t>イジョウ</t>
    </rPh>
    <rPh sb="202" eb="204">
      <t>メザ</t>
    </rPh>
    <rPh sb="208" eb="210">
      <t>キュウスイ</t>
    </rPh>
    <rPh sb="210" eb="212">
      <t>ゲンカ</t>
    </rPh>
    <rPh sb="214" eb="216">
      <t>ユウシュウ</t>
    </rPh>
    <rPh sb="216" eb="218">
      <t>スイリョウ</t>
    </rPh>
    <rPh sb="219" eb="221">
      <t>ゲンショウ</t>
    </rPh>
    <rPh sb="221" eb="222">
      <t>トウ</t>
    </rPh>
    <rPh sb="223" eb="224">
      <t>トモナ</t>
    </rPh>
    <rPh sb="233" eb="235">
      <t>ウワマワ</t>
    </rPh>
    <rPh sb="236" eb="237">
      <t>タカ</t>
    </rPh>
    <rPh sb="238" eb="240">
      <t>スウチ</t>
    </rPh>
    <rPh sb="249" eb="251">
      <t>シセツ</t>
    </rPh>
    <rPh sb="251" eb="253">
      <t>リヨウ</t>
    </rPh>
    <rPh sb="253" eb="254">
      <t>リツ</t>
    </rPh>
    <rPh sb="266" eb="268">
      <t>スウチ</t>
    </rPh>
    <rPh sb="269" eb="270">
      <t>タモ</t>
    </rPh>
    <rPh sb="277" eb="279">
      <t>ユウシュウ</t>
    </rPh>
    <rPh sb="279" eb="280">
      <t>リツ</t>
    </rPh>
    <rPh sb="306" eb="308">
      <t>ネンネン</t>
    </rPh>
    <rPh sb="308" eb="310">
      <t>ゲンショウ</t>
    </rPh>
    <rPh sb="310" eb="312">
      <t>ケイコウ</t>
    </rPh>
    <rPh sb="319" eb="320">
      <t>サラ</t>
    </rPh>
    <rPh sb="322" eb="324">
      <t>コウジョウ</t>
    </rPh>
    <rPh sb="325" eb="327">
      <t>メザ</t>
    </rPh>
    <rPh sb="328" eb="330">
      <t>ヒツヨウ</t>
    </rPh>
    <rPh sb="339" eb="341">
      <t>ヘイセイ</t>
    </rPh>
    <rPh sb="343" eb="344">
      <t>ネン</t>
    </rPh>
    <rPh sb="345" eb="346">
      <t>ガツ</t>
    </rPh>
    <rPh sb="347" eb="348">
      <t>ニチ</t>
    </rPh>
    <rPh sb="350" eb="352">
      <t>カンイ</t>
    </rPh>
    <rPh sb="352" eb="354">
      <t>スイドウ</t>
    </rPh>
    <rPh sb="354" eb="356">
      <t>ジギョウ</t>
    </rPh>
    <rPh sb="358" eb="360">
      <t>トウゴウ</t>
    </rPh>
    <rPh sb="361" eb="362">
      <t>オコナ</t>
    </rPh>
    <rPh sb="370" eb="372">
      <t>ゲンジョウ</t>
    </rPh>
    <rPh sb="374" eb="375">
      <t>キビ</t>
    </rPh>
    <rPh sb="377" eb="379">
      <t>ケイエイ</t>
    </rPh>
    <rPh sb="379" eb="381">
      <t>ジョウキョウ</t>
    </rPh>
    <rPh sb="387" eb="389">
      <t>ヨソウ</t>
    </rPh>
    <rPh sb="396" eb="398">
      <t>ヘイセイ</t>
    </rPh>
    <rPh sb="400" eb="401">
      <t>ネン</t>
    </rPh>
    <rPh sb="402" eb="403">
      <t>ガツ</t>
    </rPh>
    <rPh sb="404" eb="406">
      <t>サクテイ</t>
    </rPh>
    <rPh sb="408" eb="410">
      <t>ケイエイ</t>
    </rPh>
    <rPh sb="410" eb="412">
      <t>センリャク</t>
    </rPh>
    <rPh sb="413" eb="415">
      <t>ジツゲン</t>
    </rPh>
    <rPh sb="416" eb="417">
      <t>ム</t>
    </rPh>
    <rPh sb="419" eb="421">
      <t>ケイカク</t>
    </rPh>
    <rPh sb="422" eb="424">
      <t>チャクジツ</t>
    </rPh>
    <rPh sb="425" eb="427">
      <t>ジギョウ</t>
    </rPh>
    <rPh sb="427" eb="429">
      <t>シンチョク</t>
    </rPh>
    <rPh sb="430" eb="431">
      <t>ハカ</t>
    </rPh>
    <rPh sb="439" eb="441">
      <t>アンゼン</t>
    </rPh>
    <rPh sb="442" eb="443">
      <t>ミズ</t>
    </rPh>
    <rPh sb="444" eb="446">
      <t>アンテイ</t>
    </rPh>
    <rPh sb="446" eb="447">
      <t>テキ</t>
    </rPh>
    <rPh sb="448" eb="450">
      <t>キョウキュウ</t>
    </rPh>
    <rPh sb="456" eb="458">
      <t>モクヒョウ</t>
    </rPh>
    <rPh sb="459" eb="461">
      <t>メザ</t>
    </rPh>
    <rPh sb="463" eb="466">
      <t>チュウチョウキ</t>
    </rPh>
    <rPh sb="466" eb="467">
      <t>テキ</t>
    </rPh>
    <rPh sb="468" eb="470">
      <t>シテン</t>
    </rPh>
    <rPh sb="471" eb="472">
      <t>タ</t>
    </rPh>
    <rPh sb="474" eb="476">
      <t>ケイエイ</t>
    </rPh>
    <rPh sb="477" eb="479">
      <t>テッテイ</t>
    </rPh>
    <rPh sb="481" eb="484">
      <t>コウリツカ</t>
    </rPh>
    <rPh sb="487" eb="489">
      <t>ケイエイ</t>
    </rPh>
    <rPh sb="489" eb="492">
      <t>ケンゼンカ</t>
    </rPh>
    <rPh sb="493" eb="494">
      <t>ツト</t>
    </rPh>
    <phoneticPr fontId="4"/>
  </si>
  <si>
    <t>　類似団体と比較すると、②管路経年化率、③管路更新率とも良い数値となっているが、経営状況を考慮し、更新率が下降している。また、今後、更新が必要となる管路、施設の増加が見込まれることから、料金改定を行う際には資産維持費を見込ながら財源の確保を計画的に行う必要がある。</t>
    <rPh sb="93" eb="95">
      <t>リョウキン</t>
    </rPh>
    <rPh sb="95" eb="97">
      <t>カイテイ</t>
    </rPh>
    <rPh sb="98" eb="99">
      <t>オコナ</t>
    </rPh>
    <rPh sb="100" eb="101">
      <t>サイ</t>
    </rPh>
    <rPh sb="103" eb="105">
      <t>シサン</t>
    </rPh>
    <rPh sb="105" eb="108">
      <t>イジヒ</t>
    </rPh>
    <rPh sb="109" eb="111">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</si>
</sst>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2.42</c:v>
                </c:pt>
                <c:pt idx="1">
                  <c:v>1.82</c:v>
                </c:pt>
                <c:pt idx="2">
                  <c:v>2.1</c:v>
                </c:pt>
                <c:pt idx="3">
                  <c:v>0.95</c:v>
                </c:pt>
                <c:pt idx="4">
                  <c:v>0.98</c:v>
                </c:pt>
              </c:numCache>
            </c:numRef>
          </c:val>
          <c:extLst>
            <c:ext xmlns:c16="http://schemas.microsoft.com/office/drawing/2014/chart" uri="{C3380CC4-5D6E-409C-BE32-E72D297353CC}">
              <c16:uniqueId val="{00000000-3654-4CA9-9620-F558008CD877}"/>
            </c:ext>
          </c:extLst>
        </c:ser>
        <c:dLbls>
          <c:showLegendKey val="0"/>
          <c:showVal val="0"/>
          <c:showCatName val="0"/>
          <c:showSerName val="0"/>
          <c:showPercent val="0"/>
          <c:showBubbleSize val="0"/>
        </c:dLbls>
        <c:gapWidth val="150"/>
        <c:axId val="104998400"/>
        <c:axId val="105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3654-4CA9-9620-F558008CD877}"/>
            </c:ext>
          </c:extLst>
        </c:ser>
        <c:dLbls>
          <c:showLegendKey val="0"/>
          <c:showVal val="0"/>
          <c:showCatName val="0"/>
          <c:showSerName val="0"/>
          <c:showPercent val="0"/>
          <c:showBubbleSize val="0"/>
        </c:dLbls>
        <c:marker val="1"/>
        <c:smooth val="0"/>
        <c:axId val="104998400"/>
        <c:axId val="105000320"/>
      </c:lineChart>
      <c:dateAx>
        <c:axId val="104998400"/>
        <c:scaling>
          <c:orientation val="minMax"/>
        </c:scaling>
        <c:delete val="1"/>
        <c:axPos val="b"/>
        <c:numFmt formatCode="ge" sourceLinked="1"/>
        <c:majorTickMark val="none"/>
        <c:minorTickMark val="none"/>
        <c:tickLblPos val="none"/>
        <c:crossAx val="105000320"/>
        <c:crosses val="autoZero"/>
        <c:auto val="1"/>
        <c:lblOffset val="100"/>
        <c:baseTimeUnit val="years"/>
      </c:dateAx>
      <c:valAx>
        <c:axId val="105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73.67</c:v>
                </c:pt>
                <c:pt idx="1">
                  <c:v>73.34</c:v>
                </c:pt>
                <c:pt idx="2">
                  <c:v>69.19</c:v>
                </c:pt>
                <c:pt idx="3">
                  <c:v>69.33</c:v>
                </c:pt>
                <c:pt idx="4">
                  <c:v>69.75</c:v>
                </c:pt>
              </c:numCache>
            </c:numRef>
          </c:val>
          <c:extLst>
            <c:ext xmlns:c16="http://schemas.microsoft.com/office/drawing/2014/chart" uri="{C3380CC4-5D6E-409C-BE32-E72D297353CC}">
              <c16:uniqueId val="{00000000-688E-46CD-A6C3-A1DB2C075615}"/>
            </c:ext>
          </c:extLst>
        </c:ser>
        <c:dLbls>
          <c:showLegendKey val="0"/>
          <c:showVal val="0"/>
          <c:showCatName val="0"/>
          <c:showSerName val="0"/>
          <c:showPercent val="0"/>
          <c:showBubbleSize val="0"/>
        </c:dLbls>
        <c:gapWidth val="150"/>
        <c:axId val="108176512"/>
        <c:axId val="108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688E-46CD-A6C3-A1DB2C075615}"/>
            </c:ext>
          </c:extLst>
        </c:ser>
        <c:dLbls>
          <c:showLegendKey val="0"/>
          <c:showVal val="0"/>
          <c:showCatName val="0"/>
          <c:showSerName val="0"/>
          <c:showPercent val="0"/>
          <c:showBubbleSize val="0"/>
        </c:dLbls>
        <c:marker val="1"/>
        <c:smooth val="0"/>
        <c:axId val="108176512"/>
        <c:axId val="108178432"/>
      </c:lineChart>
      <c:dateAx>
        <c:axId val="108176512"/>
        <c:scaling>
          <c:orientation val="minMax"/>
        </c:scaling>
        <c:delete val="1"/>
        <c:axPos val="b"/>
        <c:numFmt formatCode="ge" sourceLinked="1"/>
        <c:majorTickMark val="none"/>
        <c:minorTickMark val="none"/>
        <c:tickLblPos val="none"/>
        <c:crossAx val="108178432"/>
        <c:crosses val="autoZero"/>
        <c:auto val="1"/>
        <c:lblOffset val="100"/>
        <c:baseTimeUnit val="years"/>
      </c:dateAx>
      <c:valAx>
        <c:axId val="108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87.1</c:v>
                </c:pt>
                <c:pt idx="1">
                  <c:v>86.25</c:v>
                </c:pt>
                <c:pt idx="2">
                  <c:v>88.18</c:v>
                </c:pt>
                <c:pt idx="3">
                  <c:v>87</c:v>
                </c:pt>
                <c:pt idx="4">
                  <c:v>85.91</c:v>
                </c:pt>
              </c:numCache>
            </c:numRef>
          </c:val>
          <c:extLst>
            <c:ext xmlns:c16="http://schemas.microsoft.com/office/drawing/2014/chart" uri="{C3380CC4-5D6E-409C-BE32-E72D297353CC}">
              <c16:uniqueId val="{00000000-5894-4D4C-AA39-73A92D97922A}"/>
            </c:ext>
          </c:extLst>
        </c:ser>
        <c:dLbls>
          <c:showLegendKey val="0"/>
          <c:showVal val="0"/>
          <c:showCatName val="0"/>
          <c:showSerName val="0"/>
          <c:showPercent val="0"/>
          <c:showBubbleSize val="0"/>
        </c:dLbls>
        <c:gapWidth val="150"/>
        <c:axId val="108299776"/>
        <c:axId val="108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5894-4D4C-AA39-73A92D97922A}"/>
            </c:ext>
          </c:extLst>
        </c:ser>
        <c:dLbls>
          <c:showLegendKey val="0"/>
          <c:showVal val="0"/>
          <c:showCatName val="0"/>
          <c:showSerName val="0"/>
          <c:showPercent val="0"/>
          <c:showBubbleSize val="0"/>
        </c:dLbls>
        <c:marker val="1"/>
        <c:smooth val="0"/>
        <c:axId val="108299776"/>
        <c:axId val="108301696"/>
      </c:lineChart>
      <c:dateAx>
        <c:axId val="108299776"/>
        <c:scaling>
          <c:orientation val="minMax"/>
        </c:scaling>
        <c:delete val="1"/>
        <c:axPos val="b"/>
        <c:numFmt formatCode="ge" sourceLinked="1"/>
        <c:majorTickMark val="none"/>
        <c:minorTickMark val="none"/>
        <c:tickLblPos val="none"/>
        <c:crossAx val="108301696"/>
        <c:crosses val="autoZero"/>
        <c:auto val="1"/>
        <c:lblOffset val="100"/>
        <c:baseTimeUnit val="years"/>
      </c:dateAx>
      <c:valAx>
        <c:axId val="108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97.75</c:v>
                </c:pt>
                <c:pt idx="1">
                  <c:v>94.24</c:v>
                </c:pt>
                <c:pt idx="2">
                  <c:v>100.99</c:v>
                </c:pt>
                <c:pt idx="3">
                  <c:v>98.21</c:v>
                </c:pt>
                <c:pt idx="4">
                  <c:v>101.16</c:v>
                </c:pt>
              </c:numCache>
            </c:numRef>
          </c:val>
          <c:extLst>
            <c:ext xmlns:c16="http://schemas.microsoft.com/office/drawing/2014/chart" uri="{C3380CC4-5D6E-409C-BE32-E72D297353CC}">
              <c16:uniqueId val="{00000000-A330-43CA-BC84-6A89B4DD4158}"/>
            </c:ext>
          </c:extLst>
        </c:ser>
        <c:dLbls>
          <c:showLegendKey val="0"/>
          <c:showVal val="0"/>
          <c:showCatName val="0"/>
          <c:showSerName val="0"/>
          <c:showPercent val="0"/>
          <c:showBubbleSize val="0"/>
        </c:dLbls>
        <c:gapWidth val="150"/>
        <c:axId val="105035648"/>
        <c:axId val="1050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A330-43CA-BC84-6A89B4DD4158}"/>
            </c:ext>
          </c:extLst>
        </c:ser>
        <c:dLbls>
          <c:showLegendKey val="0"/>
          <c:showVal val="0"/>
          <c:showCatName val="0"/>
          <c:showSerName val="0"/>
          <c:showPercent val="0"/>
          <c:showBubbleSize val="0"/>
        </c:dLbls>
        <c:marker val="1"/>
        <c:smooth val="0"/>
        <c:axId val="105035648"/>
        <c:axId val="105050112"/>
      </c:lineChart>
      <c:dateAx>
        <c:axId val="105035648"/>
        <c:scaling>
          <c:orientation val="minMax"/>
        </c:scaling>
        <c:delete val="1"/>
        <c:axPos val="b"/>
        <c:numFmt formatCode="ge" sourceLinked="1"/>
        <c:majorTickMark val="none"/>
        <c:minorTickMark val="none"/>
        <c:tickLblPos val="none"/>
        <c:crossAx val="105050112"/>
        <c:crosses val="autoZero"/>
        <c:auto val="1"/>
        <c:lblOffset val="100"/>
        <c:baseTimeUnit val="years"/>
      </c:dateAx>
      <c:valAx>
        <c:axId val="10505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37.630000000000003</c:v>
                </c:pt>
                <c:pt idx="1">
                  <c:v>38.61</c:v>
                </c:pt>
                <c:pt idx="2">
                  <c:v>44.06</c:v>
                </c:pt>
                <c:pt idx="3">
                  <c:v>45.38</c:v>
                </c:pt>
                <c:pt idx="4">
                  <c:v>46.68</c:v>
                </c:pt>
              </c:numCache>
            </c:numRef>
          </c:val>
          <c:extLst>
            <c:ext xmlns:c16="http://schemas.microsoft.com/office/drawing/2014/chart" uri="{C3380CC4-5D6E-409C-BE32-E72D297353CC}">
              <c16:uniqueId val="{00000000-F249-4C48-B83F-631CB6C79980}"/>
            </c:ext>
          </c:extLst>
        </c:ser>
        <c:dLbls>
          <c:showLegendKey val="0"/>
          <c:showVal val="0"/>
          <c:showCatName val="0"/>
          <c:showSerName val="0"/>
          <c:showPercent val="0"/>
          <c:showBubbleSize val="0"/>
        </c:dLbls>
        <c:gapWidth val="150"/>
        <c:axId val="107301120"/>
        <c:axId val="107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F249-4C48-B83F-631CB6C79980}"/>
            </c:ext>
          </c:extLst>
        </c:ser>
        <c:dLbls>
          <c:showLegendKey val="0"/>
          <c:showVal val="0"/>
          <c:showCatName val="0"/>
          <c:showSerName val="0"/>
          <c:showPercent val="0"/>
          <c:showBubbleSize val="0"/>
        </c:dLbls>
        <c:marker val="1"/>
        <c:smooth val="0"/>
        <c:axId val="107301120"/>
        <c:axId val="107311488"/>
      </c:lineChart>
      <c:dateAx>
        <c:axId val="107301120"/>
        <c:scaling>
          <c:orientation val="minMax"/>
        </c:scaling>
        <c:delete val="1"/>
        <c:axPos val="b"/>
        <c:numFmt formatCode="ge" sourceLinked="1"/>
        <c:majorTickMark val="none"/>
        <c:minorTickMark val="none"/>
        <c:tickLblPos val="none"/>
        <c:crossAx val="107311488"/>
        <c:crosses val="autoZero"/>
        <c:auto val="1"/>
        <c:lblOffset val="100"/>
        <c:baseTimeUnit val="years"/>
      </c:dateAx>
      <c:valAx>
        <c:axId val="107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FF-4426-B078-930AC76EABB6}"/>
            </c:ext>
          </c:extLst>
        </c:ser>
        <c:dLbls>
          <c:showLegendKey val="0"/>
          <c:showVal val="0"/>
          <c:showCatName val="0"/>
          <c:showSerName val="0"/>
          <c:showPercent val="0"/>
          <c:showBubbleSize val="0"/>
        </c:dLbls>
        <c:gapWidth val="150"/>
        <c:axId val="108210816"/>
        <c:axId val="1082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91FF-4426-B078-930AC76EABB6}"/>
            </c:ext>
          </c:extLst>
        </c:ser>
        <c:dLbls>
          <c:showLegendKey val="0"/>
          <c:showVal val="0"/>
          <c:showCatName val="0"/>
          <c:showSerName val="0"/>
          <c:showPercent val="0"/>
          <c:showBubbleSize val="0"/>
        </c:dLbls>
        <c:marker val="1"/>
        <c:smooth val="0"/>
        <c:axId val="108210816"/>
        <c:axId val="108212992"/>
      </c:lineChart>
      <c:dateAx>
        <c:axId val="108210816"/>
        <c:scaling>
          <c:orientation val="minMax"/>
        </c:scaling>
        <c:delete val="1"/>
        <c:axPos val="b"/>
        <c:numFmt formatCode="ge" sourceLinked="1"/>
        <c:majorTickMark val="none"/>
        <c:minorTickMark val="none"/>
        <c:tickLblPos val="none"/>
        <c:crossAx val="108212992"/>
        <c:crosses val="autoZero"/>
        <c:auto val="1"/>
        <c:lblOffset val="100"/>
        <c:baseTimeUnit val="years"/>
      </c:dateAx>
      <c:valAx>
        <c:axId val="108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34-4864-94DE-CDFC51EDD1DC}"/>
            </c:ext>
          </c:extLst>
        </c:ser>
        <c:dLbls>
          <c:showLegendKey val="0"/>
          <c:showVal val="0"/>
          <c:showCatName val="0"/>
          <c:showSerName val="0"/>
          <c:showPercent val="0"/>
          <c:showBubbleSize val="0"/>
        </c:dLbls>
        <c:gapWidth val="150"/>
        <c:axId val="108259584"/>
        <c:axId val="107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3334-4864-94DE-CDFC51EDD1DC}"/>
            </c:ext>
          </c:extLst>
        </c:ser>
        <c:dLbls>
          <c:showLegendKey val="0"/>
          <c:showVal val="0"/>
          <c:showCatName val="0"/>
          <c:showSerName val="0"/>
          <c:showPercent val="0"/>
          <c:showBubbleSize val="0"/>
        </c:dLbls>
        <c:marker val="1"/>
        <c:smooth val="0"/>
        <c:axId val="108259584"/>
        <c:axId val="107941888"/>
      </c:lineChart>
      <c:dateAx>
        <c:axId val="108259584"/>
        <c:scaling>
          <c:orientation val="minMax"/>
        </c:scaling>
        <c:delete val="1"/>
        <c:axPos val="b"/>
        <c:numFmt formatCode="ge" sourceLinked="1"/>
        <c:majorTickMark val="none"/>
        <c:minorTickMark val="none"/>
        <c:tickLblPos val="none"/>
        <c:crossAx val="107941888"/>
        <c:crosses val="autoZero"/>
        <c:auto val="1"/>
        <c:lblOffset val="100"/>
        <c:baseTimeUnit val="years"/>
      </c:dateAx>
      <c:valAx>
        <c:axId val="10794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345.88</c:v>
                </c:pt>
                <c:pt idx="1">
                  <c:v>343.07</c:v>
                </c:pt>
                <c:pt idx="2">
                  <c:v>168.58</c:v>
                </c:pt>
                <c:pt idx="3">
                  <c:v>170.41</c:v>
                </c:pt>
                <c:pt idx="4">
                  <c:v>166.47</c:v>
                </c:pt>
              </c:numCache>
            </c:numRef>
          </c:val>
          <c:extLst>
            <c:ext xmlns:c16="http://schemas.microsoft.com/office/drawing/2014/chart" uri="{C3380CC4-5D6E-409C-BE32-E72D297353CC}">
              <c16:uniqueId val="{00000000-1024-44EF-BDB1-ED42217F98EF}"/>
            </c:ext>
          </c:extLst>
        </c:ser>
        <c:dLbls>
          <c:showLegendKey val="0"/>
          <c:showVal val="0"/>
          <c:showCatName val="0"/>
          <c:showSerName val="0"/>
          <c:showPercent val="0"/>
          <c:showBubbleSize val="0"/>
        </c:dLbls>
        <c:gapWidth val="150"/>
        <c:axId val="107976576"/>
        <c:axId val="1079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1024-44EF-BDB1-ED42217F98EF}"/>
            </c:ext>
          </c:extLst>
        </c:ser>
        <c:dLbls>
          <c:showLegendKey val="0"/>
          <c:showVal val="0"/>
          <c:showCatName val="0"/>
          <c:showSerName val="0"/>
          <c:showPercent val="0"/>
          <c:showBubbleSize val="0"/>
        </c:dLbls>
        <c:marker val="1"/>
        <c:smooth val="0"/>
        <c:axId val="107976576"/>
        <c:axId val="107978752"/>
      </c:lineChart>
      <c:dateAx>
        <c:axId val="107976576"/>
        <c:scaling>
          <c:orientation val="minMax"/>
        </c:scaling>
        <c:delete val="1"/>
        <c:axPos val="b"/>
        <c:numFmt formatCode="ge" sourceLinked="1"/>
        <c:majorTickMark val="none"/>
        <c:minorTickMark val="none"/>
        <c:tickLblPos val="none"/>
        <c:crossAx val="107978752"/>
        <c:crosses val="autoZero"/>
        <c:auto val="1"/>
        <c:lblOffset val="100"/>
        <c:baseTimeUnit val="years"/>
      </c:dateAx>
      <c:valAx>
        <c:axId val="1079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408.42</c:v>
                </c:pt>
                <c:pt idx="1">
                  <c:v>413.61</c:v>
                </c:pt>
                <c:pt idx="2">
                  <c:v>431.01</c:v>
                </c:pt>
                <c:pt idx="3">
                  <c:v>438.65</c:v>
                </c:pt>
                <c:pt idx="4">
                  <c:v>443.23</c:v>
                </c:pt>
              </c:numCache>
            </c:numRef>
          </c:val>
          <c:extLst>
            <c:ext xmlns:c16="http://schemas.microsoft.com/office/drawing/2014/chart" uri="{C3380CC4-5D6E-409C-BE32-E72D297353CC}">
              <c16:uniqueId val="{00000000-1D46-436B-A915-FE4AE60B1435}"/>
            </c:ext>
          </c:extLst>
        </c:ser>
        <c:dLbls>
          <c:showLegendKey val="0"/>
          <c:showVal val="0"/>
          <c:showCatName val="0"/>
          <c:showSerName val="0"/>
          <c:showPercent val="0"/>
          <c:showBubbleSize val="0"/>
        </c:dLbls>
        <c:gapWidth val="150"/>
        <c:axId val="108013824"/>
        <c:axId val="1080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1D46-436B-A915-FE4AE60B1435}"/>
            </c:ext>
          </c:extLst>
        </c:ser>
        <c:dLbls>
          <c:showLegendKey val="0"/>
          <c:showVal val="0"/>
          <c:showCatName val="0"/>
          <c:showSerName val="0"/>
          <c:showPercent val="0"/>
          <c:showBubbleSize val="0"/>
        </c:dLbls>
        <c:marker val="1"/>
        <c:smooth val="0"/>
        <c:axId val="108013824"/>
        <c:axId val="108020096"/>
      </c:lineChart>
      <c:dateAx>
        <c:axId val="108013824"/>
        <c:scaling>
          <c:orientation val="minMax"/>
        </c:scaling>
        <c:delete val="1"/>
        <c:axPos val="b"/>
        <c:numFmt formatCode="ge" sourceLinked="1"/>
        <c:majorTickMark val="none"/>
        <c:minorTickMark val="none"/>
        <c:tickLblPos val="none"/>
        <c:crossAx val="108020096"/>
        <c:crosses val="autoZero"/>
        <c:auto val="1"/>
        <c:lblOffset val="100"/>
        <c:baseTimeUnit val="years"/>
      </c:dateAx>
      <c:valAx>
        <c:axId val="10802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96.08</c:v>
                </c:pt>
                <c:pt idx="1">
                  <c:v>92.6</c:v>
                </c:pt>
                <c:pt idx="2">
                  <c:v>99.25</c:v>
                </c:pt>
                <c:pt idx="3">
                  <c:v>96.14</c:v>
                </c:pt>
                <c:pt idx="4">
                  <c:v>96.6</c:v>
                </c:pt>
              </c:numCache>
            </c:numRef>
          </c:val>
          <c:extLst>
            <c:ext xmlns:c16="http://schemas.microsoft.com/office/drawing/2014/chart" uri="{C3380CC4-5D6E-409C-BE32-E72D297353CC}">
              <c16:uniqueId val="{00000000-06F9-42DB-89CB-C1638BF60440}"/>
            </c:ext>
          </c:extLst>
        </c:ser>
        <c:dLbls>
          <c:showLegendKey val="0"/>
          <c:showVal val="0"/>
          <c:showCatName val="0"/>
          <c:showSerName val="0"/>
          <c:showPercent val="0"/>
          <c:showBubbleSize val="0"/>
        </c:dLbls>
        <c:gapWidth val="150"/>
        <c:axId val="108049152"/>
        <c:axId val="1080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06F9-42DB-89CB-C1638BF60440}"/>
            </c:ext>
          </c:extLst>
        </c:ser>
        <c:dLbls>
          <c:showLegendKey val="0"/>
          <c:showVal val="0"/>
          <c:showCatName val="0"/>
          <c:showSerName val="0"/>
          <c:showPercent val="0"/>
          <c:showBubbleSize val="0"/>
        </c:dLbls>
        <c:marker val="1"/>
        <c:smooth val="0"/>
        <c:axId val="108049152"/>
        <c:axId val="108051072"/>
      </c:lineChart>
      <c:dateAx>
        <c:axId val="108049152"/>
        <c:scaling>
          <c:orientation val="minMax"/>
        </c:scaling>
        <c:delete val="1"/>
        <c:axPos val="b"/>
        <c:numFmt formatCode="ge" sourceLinked="1"/>
        <c:majorTickMark val="none"/>
        <c:minorTickMark val="none"/>
        <c:tickLblPos val="none"/>
        <c:crossAx val="108051072"/>
        <c:crosses val="autoZero"/>
        <c:auto val="1"/>
        <c:lblOffset val="100"/>
        <c:baseTimeUnit val="years"/>
      </c:dateAx>
      <c:valAx>
        <c:axId val="1080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184.48</c:v>
                </c:pt>
                <c:pt idx="1">
                  <c:v>190.66</c:v>
                </c:pt>
                <c:pt idx="2">
                  <c:v>177.69</c:v>
                </c:pt>
                <c:pt idx="3">
                  <c:v>183.31</c:v>
                </c:pt>
                <c:pt idx="4">
                  <c:v>182.85</c:v>
                </c:pt>
              </c:numCache>
            </c:numRef>
          </c:val>
          <c:extLst>
            <c:ext xmlns:c16="http://schemas.microsoft.com/office/drawing/2014/chart" uri="{C3380CC4-5D6E-409C-BE32-E72D297353CC}">
              <c16:uniqueId val="{00000000-7F16-4580-8923-F8812C70AF6A}"/>
            </c:ext>
          </c:extLst>
        </c:ser>
        <c:dLbls>
          <c:showLegendKey val="0"/>
          <c:showVal val="0"/>
          <c:showCatName val="0"/>
          <c:showSerName val="0"/>
          <c:showPercent val="0"/>
          <c:showBubbleSize val="0"/>
        </c:dLbls>
        <c:gapWidth val="150"/>
        <c:axId val="108143360"/>
        <c:axId val="10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7F16-4580-8923-F8812C70AF6A}"/>
            </c:ext>
          </c:extLst>
        </c:ser>
        <c:dLbls>
          <c:showLegendKey val="0"/>
          <c:showVal val="0"/>
          <c:showCatName val="0"/>
          <c:showSerName val="0"/>
          <c:showPercent val="0"/>
          <c:showBubbleSize val="0"/>
        </c:dLbls>
        <c:marker val="1"/>
        <c:smooth val="0"/>
        <c:axId val="108143360"/>
        <c:axId val="108145280"/>
      </c:lineChart>
      <c:dateAx>
        <c:axId val="108143360"/>
        <c:scaling>
          <c:orientation val="minMax"/>
        </c:scaling>
        <c:delete val="1"/>
        <c:axPos val="b"/>
        <c:numFmt formatCode="ge" sourceLinked="1"/>
        <c:majorTickMark val="none"/>
        <c:minorTickMark val="none"/>
        <c:tickLblPos val="none"/>
        <c:crossAx val="108145280"/>
        <c:crosses val="autoZero"/>
        <c:auto val="1"/>
        <c:lblOffset val="100"/>
        <c:baseTimeUnit val="years"/>
      </c:dateAx>
      <c:valAx>
        <c:axId val="10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愛知県　新城市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117</v>
      </c>
      <c r="AE8" s="87"/>
      <c r="AF8" s="87"/>
      <c r="AG8" s="87"/>
      <c r="AH8" s="87"/>
      <c r="AI8" s="87"/>
      <c r="AJ8" s="87"/>
      <c r="AK8" s="5"/>
      <c r="AL8" s="74">
        <f>データ!$R$6</f>
        <v>47954</v>
      </c>
      <c r="AM8" s="74"/>
      <c r="AN8" s="74"/>
      <c r="AO8" s="74"/>
      <c r="AP8" s="74"/>
      <c r="AQ8" s="74"/>
      <c r="AR8" s="74"/>
      <c r="AS8" s="74"/>
      <c r="AT8" s="70">
        <f>データ!$S$6</f>
        <v>499.23</v>
      </c>
      <c r="AU8" s="71"/>
      <c r="AV8" s="71"/>
      <c r="AW8" s="71"/>
      <c r="AX8" s="71"/>
      <c r="AY8" s="71"/>
      <c r="AZ8" s="71"/>
      <c r="BA8" s="71"/>
      <c r="BB8" s="73">
        <f>データ!$T$6</f>
        <v>96.06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62.12</v>
      </c>
      <c r="J10" s="71"/>
      <c r="K10" s="71"/>
      <c r="L10" s="71"/>
      <c r="M10" s="71"/>
      <c r="N10" s="71"/>
      <c r="O10" s="72"/>
      <c r="P10" s="73">
        <f>データ!$P$6</f>
        <v>71.39</v>
      </c>
      <c r="Q10" s="73"/>
      <c r="R10" s="73"/>
      <c r="S10" s="73"/>
      <c r="T10" s="73"/>
      <c r="U10" s="73"/>
      <c r="V10" s="73"/>
      <c r="W10" s="74">
        <f>データ!$Q$6</f>
        <v>2581</v>
      </c>
      <c r="X10" s="74"/>
      <c r="Y10" s="74"/>
      <c r="Z10" s="74"/>
      <c r="AA10" s="74"/>
      <c r="AB10" s="74"/>
      <c r="AC10" s="74"/>
      <c r="AD10" s="2"/>
      <c r="AE10" s="2"/>
      <c r="AF10" s="2"/>
      <c r="AG10" s="2"/>
      <c r="AH10" s="5"/>
      <c r="AI10" s="5"/>
      <c r="AJ10" s="5"/>
      <c r="AK10" s="5"/>
      <c r="AL10" s="74">
        <f>データ!$U$6</f>
        <v>34103</v>
      </c>
      <c r="AM10" s="74"/>
      <c r="AN10" s="74"/>
      <c r="AO10" s="74"/>
      <c r="AP10" s="74"/>
      <c r="AQ10" s="74"/>
      <c r="AR10" s="74"/>
      <c r="AS10" s="74"/>
      <c r="AT10" s="70">
        <f>データ!$V$6</f>
        <v>117.94</v>
      </c>
      <c r="AU10" s="71"/>
      <c r="AV10" s="71"/>
      <c r="AW10" s="71"/>
      <c r="AX10" s="71"/>
      <c r="AY10" s="71"/>
      <c r="AZ10" s="71"/>
      <c r="BA10" s="71"/>
      <c r="BB10" s="73">
        <f>データ!$W$6</f>
        <v>289.16000000000003</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118</v>
      </c>
      <c r="BM16" s="58"/>
      <c r="BN16" s="58"/>
      <c r="BO16" s="58"/>
      <c r="BP16" s="58"/>
      <c r="BQ16" s="58"/>
      <c r="BR16" s="58"/>
      <c r="BS16" s="58"/>
      <c r="BT16" s="58"/>
      <c r="BU16" s="58"/>
      <c r="BV16" s="58"/>
      <c r="BW16" s="58"/>
      <c r="BX16" s="58"/>
      <c r="BY16" s="58"/>
      <c r="BZ16" s="59"/>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232211</v>
      </c>
      <c r="D6" s="34">
        <f t="shared" si="3"/>
        <v>46</v>
      </c>
      <c r="E6" s="34">
        <f t="shared" si="3"/>
        <v>1</v>
      </c>
      <c r="F6" s="34">
        <f t="shared" si="3"/>
        <v>0</v>
      </c>
      <c r="G6" s="34">
        <f t="shared" si="3"/>
        <v>1</v>
      </c>
      <c r="H6" s="34" t="str">
        <f t="shared" si="3"/>
        <v>愛知県　新城市</v>
      </c>
      <c r="I6" s="34" t="str">
        <f t="shared" si="3"/>
        <v>法適用</v>
      </c>
      <c r="J6" s="34" t="str">
        <f t="shared" si="3"/>
        <v>水道事業</v>
      </c>
      <c r="K6" s="34" t="str">
        <f t="shared" si="3"/>
        <v>末端給水事業</v>
      </c>
      <c r="L6" s="34" t="str">
        <f t="shared" si="3"/>
        <v>A5</v>
      </c>
      <c r="M6" s="34">
        <f t="shared" si="3"/>
        <v>0</v>
      </c>
      <c r="N6" s="35" t="str">
        <f t="shared" si="3"/>
        <v>-</v>
      </c>
      <c r="O6" s="35">
        <f t="shared" si="3"/>
        <v>62.12</v>
      </c>
      <c r="P6" s="35">
        <f t="shared" si="3"/>
        <v>71.39</v>
      </c>
      <c r="Q6" s="35">
        <f t="shared" si="3"/>
        <v>2581</v>
      </c>
      <c r="R6" s="35">
        <f t="shared" si="3"/>
        <v>47954</v>
      </c>
      <c r="S6" s="35">
        <f t="shared" si="3"/>
        <v>499.23</v>
      </c>
      <c r="T6" s="35">
        <f t="shared" si="3"/>
        <v>96.06</v>
      </c>
      <c r="U6" s="35">
        <f t="shared" si="3"/>
        <v>34103</v>
      </c>
      <c r="V6" s="35">
        <f t="shared" si="3"/>
        <v>117.94</v>
      </c>
      <c r="W6" s="35">
        <f t="shared" si="3"/>
        <v>289.16000000000003</v>
      </c>
      <c r="X6" s="36">
        <f>IF(X7="",NA(),X7)</f>
        <v>97.75</v>
      </c>
      <c r="Y6" s="36">
        <f t="shared" ref="Y6:AG6" si="4">IF(Y7="",NA(),Y7)</f>
        <v>94.24</v>
      </c>
      <c r="Z6" s="36">
        <f t="shared" si="4"/>
        <v>100.99</v>
      </c>
      <c r="AA6" s="36">
        <f t="shared" si="4"/>
        <v>98.21</v>
      </c>
      <c r="AB6" s="36">
        <f t="shared" si="4"/>
        <v>101.16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345.88</v>
      </c>
      <c r="AU6" s="36">
        <f t="shared" ref="AU6:BC6" si="6">IF(AU7="",NA(),AU7)</f>
        <v>343.07</v>
      </c>
      <c r="AV6" s="36">
        <f t="shared" si="6"/>
        <v>168.58</v>
      </c>
      <c r="AW6" s="36">
        <f t="shared" si="6"/>
        <v>170.41</v>
      </c>
      <c r="AX6" s="36">
        <f t="shared" si="6"/>
        <v>166.47</v>
      </c>
      <c r="AY6" s="36">
        <f t="shared" si="6"/>
        <v>852.01</v>
      </c>
      <c r="AZ6" s="36">
        <f t="shared" si="6"/>
        <v>909.68</v>
      </c>
      <c r="BA6" s="36">
        <f t="shared" si="6"/>
        <v>382.09</v>
      </c>
      <c r="BB6" s="36">
        <f t="shared" si="6"/>
        <v>371.31</v>
      </c>
      <c r="BC6" s="36">
        <f t="shared" si="6"/>
        <v>377.63</v>
      </c>
      <c r="BD6" s="35" t="str">
        <f>IF(BD7="","",IF(BD7="-","【-】","【"&amp;SUBSTITUTE(TEXT(BD7,"#,##0.00"),"-","△")&amp;"】"))</f>
        <v>【262.87】</v>
      </c>
      <c r="BE6" s="36">
        <f>IF(BE7="",NA(),BE7)</f>
        <v>408.42</v>
      </c>
      <c r="BF6" s="36">
        <f t="shared" ref="BF6:BN6" si="7">IF(BF7="",NA(),BF7)</f>
        <v>413.61</v>
      </c>
      <c r="BG6" s="36">
        <f t="shared" si="7"/>
        <v>431.01</v>
      </c>
      <c r="BH6" s="36">
        <f t="shared" si="7"/>
        <v>438.65</v>
      </c>
      <c r="BI6" s="36">
        <f t="shared" si="7"/>
        <v>443.23</v>
      </c>
      <c r="BJ6" s="36">
        <f t="shared" si="7"/>
        <v>391.4</v>
      </c>
      <c r="BK6" s="36">
        <f t="shared" si="7"/>
        <v>382.65</v>
      </c>
      <c r="BL6" s="36">
        <f t="shared" si="7"/>
        <v>385.06</v>
      </c>
      <c r="BM6" s="36">
        <f t="shared" si="7"/>
        <v>373.09</v>
      </c>
      <c r="BN6" s="36">
        <f t="shared" si="7"/>
        <v>364.71</v>
      </c>
      <c r="BO6" s="35" t="str">
        <f>IF(BO7="","",IF(BO7="-","【-】","【"&amp;SUBSTITUTE(TEXT(BO7,"#,##0.00"),"-","△")&amp;"】"))</f>
        <v>【270.87】</v>
      </c>
      <c r="BP6" s="36">
        <f>IF(BP7="",NA(),BP7)</f>
        <v>96.08</v>
      </c>
      <c r="BQ6" s="36">
        <f t="shared" ref="BQ6:BY6" si="8">IF(BQ7="",NA(),BQ7)</f>
        <v>92.6</v>
      </c>
      <c r="BR6" s="36">
        <f t="shared" si="8"/>
        <v>99.25</v>
      </c>
      <c r="BS6" s="36">
        <f t="shared" si="8"/>
        <v>96.14</v>
      </c>
      <c r="BT6" s="36">
        <f t="shared" si="8"/>
        <v>96.6</v>
      </c>
      <c r="BU6" s="36">
        <f t="shared" si="8"/>
        <v>95.91</v>
      </c>
      <c r="BV6" s="36">
        <f t="shared" si="8"/>
        <v>96.1</v>
      </c>
      <c r="BW6" s="36">
        <f t="shared" si="8"/>
        <v>99.07</v>
      </c>
      <c r="BX6" s="36">
        <f t="shared" si="8"/>
        <v>99.99</v>
      </c>
      <c r="BY6" s="36">
        <f t="shared" si="8"/>
        <v>100.65</v>
      </c>
      <c r="BZ6" s="35" t="str">
        <f>IF(BZ7="","",IF(BZ7="-","【-】","【"&amp;SUBSTITUTE(TEXT(BZ7,"#,##0.00"),"-","△")&amp;"】"))</f>
        <v>【105.59】</v>
      </c>
      <c r="CA6" s="36">
        <f>IF(CA7="",NA(),CA7)</f>
        <v>184.48</v>
      </c>
      <c r="CB6" s="36">
        <f t="shared" ref="CB6:CJ6" si="9">IF(CB7="",NA(),CB7)</f>
        <v>190.66</v>
      </c>
      <c r="CC6" s="36">
        <f t="shared" si="9"/>
        <v>177.69</v>
      </c>
      <c r="CD6" s="36">
        <f t="shared" si="9"/>
        <v>183.31</v>
      </c>
      <c r="CE6" s="36">
        <f t="shared" si="9"/>
        <v>182.85</v>
      </c>
      <c r="CF6" s="36">
        <f t="shared" si="9"/>
        <v>179.29</v>
      </c>
      <c r="CG6" s="36">
        <f t="shared" si="9"/>
        <v>178.39</v>
      </c>
      <c r="CH6" s="36">
        <f t="shared" si="9"/>
        <v>173.03</v>
      </c>
      <c r="CI6" s="36">
        <f t="shared" si="9"/>
        <v>171.15</v>
      </c>
      <c r="CJ6" s="36">
        <f t="shared" si="9"/>
        <v>170.19</v>
      </c>
      <c r="CK6" s="35" t="str">
        <f>IF(CK7="","",IF(CK7="-","【-】","【"&amp;SUBSTITUTE(TEXT(CK7,"#,##0.00"),"-","△")&amp;"】"))</f>
        <v>【163.27】</v>
      </c>
      <c r="CL6" s="36">
        <f>IF(CL7="",NA(),CL7)</f>
        <v>73.67</v>
      </c>
      <c r="CM6" s="36">
        <f t="shared" ref="CM6:CU6" si="10">IF(CM7="",NA(),CM7)</f>
        <v>73.34</v>
      </c>
      <c r="CN6" s="36">
        <f t="shared" si="10"/>
        <v>69.19</v>
      </c>
      <c r="CO6" s="36">
        <f t="shared" si="10"/>
        <v>69.33</v>
      </c>
      <c r="CP6" s="36">
        <f t="shared" si="10"/>
        <v>69.75</v>
      </c>
      <c r="CQ6" s="36">
        <f t="shared" si="10"/>
        <v>59.09</v>
      </c>
      <c r="CR6" s="36">
        <f t="shared" si="10"/>
        <v>59.23</v>
      </c>
      <c r="CS6" s="36">
        <f t="shared" si="10"/>
        <v>58.58</v>
      </c>
      <c r="CT6" s="36">
        <f t="shared" si="10"/>
        <v>58.53</v>
      </c>
      <c r="CU6" s="36">
        <f t="shared" si="10"/>
        <v>59.01</v>
      </c>
      <c r="CV6" s="35" t="str">
        <f>IF(CV7="","",IF(CV7="-","【-】","【"&amp;SUBSTITUTE(TEXT(CV7,"#,##0.00"),"-","△")&amp;"】"))</f>
        <v>【59.94】</v>
      </c>
      <c r="CW6" s="36">
        <f>IF(CW7="",NA(),CW7)</f>
        <v>87.1</v>
      </c>
      <c r="CX6" s="36">
        <f t="shared" ref="CX6:DF6" si="11">IF(CX7="",NA(),CX7)</f>
        <v>86.25</v>
      </c>
      <c r="CY6" s="36">
        <f t="shared" si="11"/>
        <v>88.18</v>
      </c>
      <c r="CZ6" s="36">
        <f t="shared" si="11"/>
        <v>87</v>
      </c>
      <c r="DA6" s="36">
        <f t="shared" si="11"/>
        <v>85.91</v>
      </c>
      <c r="DB6" s="36">
        <f t="shared" si="11"/>
        <v>85.4</v>
      </c>
      <c r="DC6" s="36">
        <f t="shared" si="11"/>
        <v>85.53</v>
      </c>
      <c r="DD6" s="36">
        <f t="shared" si="11"/>
        <v>85.23</v>
      </c>
      <c r="DE6" s="36">
        <f t="shared" si="11"/>
        <v>85.26</v>
      </c>
      <c r="DF6" s="36">
        <f t="shared" si="11"/>
        <v>85.37</v>
      </c>
      <c r="DG6" s="35" t="str">
        <f>IF(DG7="","",IF(DG7="-","【-】","【"&amp;SUBSTITUTE(TEXT(DG7,"#,##0.00"),"-","△")&amp;"】"))</f>
        <v>【90.22】</v>
      </c>
      <c r="DH6" s="36">
        <f>IF(DH7="",NA(),DH7)</f>
        <v>37.630000000000003</v>
      </c>
      <c r="DI6" s="36">
        <f t="shared" ref="DI6:DQ6" si="12">IF(DI7="",NA(),DI7)</f>
        <v>38.61</v>
      </c>
      <c r="DJ6" s="36">
        <f t="shared" si="12"/>
        <v>44.06</v>
      </c>
      <c r="DK6" s="36">
        <f t="shared" si="12"/>
        <v>45.38</v>
      </c>
      <c r="DL6" s="36">
        <f t="shared" si="12"/>
        <v>46.68</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2.42</v>
      </c>
      <c r="EE6" s="36">
        <f t="shared" ref="EE6:EM6" si="14">IF(EE7="",NA(),EE7)</f>
        <v>1.82</v>
      </c>
      <c r="EF6" s="36">
        <f t="shared" si="14"/>
        <v>2.1</v>
      </c>
      <c r="EG6" s="36">
        <f t="shared" si="14"/>
        <v>0.95</v>
      </c>
      <c r="EH6" s="36">
        <f t="shared" si="14"/>
        <v>0.98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232211</v>
      </c>
      <c r="D7" s="38">
        <v>46</v>
      </c>
      <c r="E7" s="38">
        <v>1</v>
      </c>
      <c r="F7" s="38">
        <v>0</v>
      </c>
      <c r="G7" s="38">
        <v>1</v>
      </c>
      <c r="H7" s="38" t="s">
        <v>105</v>
      </c>
      <c r="I7" s="38" t="s">
        <v>106</v>
      </c>
      <c r="J7" s="38" t="s">
        <v>107</v>
      </c>
      <c r="K7" s="38" t="s">
        <v>108</v>
      </c>
      <c r="L7" s="38" t="s">
        <v>109</v>
      </c>
      <c r="M7" s="38"/>
      <c r="N7" s="39" t="s">
        <v>110</v>
      </c>
      <c r="O7" s="39">
        <v>62.12</v>
      </c>
      <c r="P7" s="39">
        <v>71.39</v>
      </c>
      <c r="Q7" s="39">
        <v>2581</v>
      </c>
      <c r="R7" s="39">
        <v>47954</v>
      </c>
      <c r="S7" s="39">
        <v>499.23</v>
      </c>
      <c r="T7" s="39">
        <v>96.06</v>
      </c>
      <c r="U7" s="39">
        <v>34103</v>
      </c>
      <c r="V7" s="39">
        <v>117.94</v>
      </c>
      <c r="W7" s="39">
        <v>289.16000000000003</v>
      </c>
      <c r="X7" s="39">
        <v>97.75</v>
      </c>
      <c r="Y7" s="39">
        <v>94.24</v>
      </c>
      <c r="Z7" s="39">
        <v>100.99</v>
      </c>
      <c r="AA7" s="39">
        <v>98.21</v>
      </c>
      <c r="AB7" s="39">
        <v>101.16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345.88</v>
      </c>
      <c r="AU7" s="39">
        <v>343.07</v>
      </c>
      <c r="AV7" s="39">
        <v>168.58</v>
      </c>
      <c r="AW7" s="39">
        <v>170.41</v>
      </c>
      <c r="AX7" s="39">
        <v>166.47</v>
      </c>
      <c r="AY7" s="39">
        <v>852.01</v>
      </c>
      <c r="AZ7" s="39">
        <v>909.68</v>
      </c>
      <c r="BA7" s="39">
        <v>382.09</v>
      </c>
      <c r="BB7" s="39">
        <v>371.31</v>
      </c>
      <c r="BC7" s="39">
        <v>377.63</v>
      </c>
      <c r="BD7" s="39">
        <v>262.87</v>
      </c>
      <c r="BE7" s="39">
        <v>408.42</v>
      </c>
      <c r="BF7" s="39">
        <v>413.61</v>
      </c>
      <c r="BG7" s="39">
        <v>431.01</v>
      </c>
      <c r="BH7" s="39">
        <v>438.65</v>
      </c>
      <c r="BI7" s="39">
        <v>443.23</v>
      </c>
      <c r="BJ7" s="39">
        <v>391.4</v>
      </c>
      <c r="BK7" s="39">
        <v>382.65</v>
      </c>
      <c r="BL7" s="39">
        <v>385.06</v>
      </c>
      <c r="BM7" s="39">
        <v>373.09</v>
      </c>
      <c r="BN7" s="39">
        <v>364.71</v>
      </c>
      <c r="BO7" s="39">
        <v>270.87</v>
      </c>
      <c r="BP7" s="39">
        <v>96.08</v>
      </c>
      <c r="BQ7" s="39">
        <v>92.6</v>
      </c>
      <c r="BR7" s="39">
        <v>99.25</v>
      </c>
      <c r="BS7" s="39">
        <v>96.14</v>
      </c>
      <c r="BT7" s="39">
        <v>96.6</v>
      </c>
      <c r="BU7" s="39">
        <v>95.91</v>
      </c>
      <c r="BV7" s="39">
        <v>96.1</v>
      </c>
      <c r="BW7" s="39">
        <v>99.07</v>
      </c>
      <c r="BX7" s="39">
        <v>99.99</v>
      </c>
      <c r="BY7" s="39">
        <v>100.65</v>
      </c>
      <c r="BZ7" s="39">
        <v>105.59</v>
      </c>
      <c r="CA7" s="39">
        <v>184.48</v>
      </c>
      <c r="CB7" s="39">
        <v>190.66</v>
      </c>
      <c r="CC7" s="39">
        <v>177.69</v>
      </c>
      <c r="CD7" s="39">
        <v>183.31</v>
      </c>
      <c r="CE7" s="39">
        <v>182.85</v>
      </c>
      <c r="CF7" s="39">
        <v>179.29</v>
      </c>
      <c r="CG7" s="39">
        <v>178.39</v>
      </c>
      <c r="CH7" s="39">
        <v>173.03</v>
      </c>
      <c r="CI7" s="39">
        <v>171.15</v>
      </c>
      <c r="CJ7" s="39">
        <v>170.19</v>
      </c>
      <c r="CK7" s="39">
        <v>163.27000000000001</v>
      </c>
      <c r="CL7" s="39">
        <v>73.67</v>
      </c>
      <c r="CM7" s="39">
        <v>73.34</v>
      </c>
      <c r="CN7" s="39">
        <v>69.19</v>
      </c>
      <c r="CO7" s="39">
        <v>69.33</v>
      </c>
      <c r="CP7" s="39">
        <v>69.75</v>
      </c>
      <c r="CQ7" s="39">
        <v>59.09</v>
      </c>
      <c r="CR7" s="39">
        <v>59.23</v>
      </c>
      <c r="CS7" s="39">
        <v>58.58</v>
      </c>
      <c r="CT7" s="39">
        <v>58.53</v>
      </c>
      <c r="CU7" s="39">
        <v>59.01</v>
      </c>
      <c r="CV7" s="39">
        <v>59.94</v>
      </c>
      <c r="CW7" s="39">
        <v>87.1</v>
      </c>
      <c r="CX7" s="39">
        <v>86.25</v>
      </c>
      <c r="CY7" s="39">
        <v>88.18</v>
      </c>
      <c r="CZ7" s="39">
        <v>87</v>
      </c>
      <c r="DA7" s="39">
        <v>85.91</v>
      </c>
      <c r="DB7" s="39">
        <v>85.4</v>
      </c>
      <c r="DC7" s="39">
        <v>85.53</v>
      </c>
      <c r="DD7" s="39">
        <v>85.23</v>
      </c>
      <c r="DE7" s="39">
        <v>85.26</v>
      </c>
      <c r="DF7" s="39">
        <v>85.37</v>
      </c>
      <c r="DG7" s="39">
        <v>90.22</v>
      </c>
      <c r="DH7" s="39">
        <v>37.630000000000003</v>
      </c>
      <c r="DI7" s="39">
        <v>38.61</v>
      </c>
      <c r="DJ7" s="39">
        <v>44.06</v>
      </c>
      <c r="DK7" s="39">
        <v>45.38</v>
      </c>
      <c r="DL7" s="39">
        <v>46.68</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2.42</v>
      </c>
      <c r="EE7" s="39">
        <v>1.82</v>
      </c>
      <c r="EF7" s="39">
        <v>2.1</v>
      </c>
      <c r="EG7" s="39">
        <v>0.95</v>
      </c>
      <c r="EH7" s="39">
        <v>0.98</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2018-02-01T00:31:30Z</cp:lastPrinted>
  <dcterms:created xsi:type="dcterms:W3CDTF">2017-12-25T01:30:14Z</dcterms:created>
  <dcterms:modified xsi:type="dcterms:W3CDTF">2018-02-27T09:33:38Z</dcterms:modified>
</cp:coreProperties>
</file>