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
    </mc:Choice>
  </mc:AlternateContent>
  <workbookProtection workbookPassword="B319" lockStructure="1"/>
  <bookViews>
    <workbookView xWindow="240" yWindow="90" windowWidth="14940" windowHeight="784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AD10" i="4" s="1"/>
  <c r="Q6" i="5"/>
  <c r="P6" i="5"/>
  <c r="P10" i="4" s="1"/>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K86" i="4"/>
  <c r="I86" i="4"/>
  <c r="H86" i="4"/>
  <c r="E86" i="4"/>
  <c r="W10" i="4"/>
  <c r="BB8" i="4"/>
  <c r="W8" i="4"/>
  <c r="P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<sst xmlns="http://schemas.openxmlformats.org/spreadsheetml/2006/main" count="323" uniqueCount="123">
  <si>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</si>
  <si>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</si>
  <si>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</si>
  <si>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</si>
  <si>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</si>
  <si>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</si>
  <si>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</si>
  <si>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</si>
  <si>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</si>
  <si>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</si>
  <si>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</si>
  <si>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</si>
  <si>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</si>
  <si>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</si>
  <si>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</si>
  <si>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</si>
  <si>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</si>
  <si>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</si>
  <si>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</si>
  <si>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</si>
  <si>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</si>
  <si>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</si>
  <si>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</si>
  <si>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</si>
  <si>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</si>
  <si>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</si>
  <si>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</si>
  <si>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</si>
  <si>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</si>
  <si>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</si>
  <si>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</si>
  <si>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</si>
  <si>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</si>
  <si>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</si>
  <si>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</si>
  <si>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</si>
  <si>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</si>
  <si>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</si>
  <si>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</si>
  <si>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</si>
  <si>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</si>
  <si>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</si>
  <si>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</si>
  <si>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</si>
  <si>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</si>
  <si>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</si>
  <si>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</si>
  <si>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</si>
  <si>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</si>
  <si>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</si>
  <si>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</si>
  <si>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</si>
  <si>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</si>
  <si>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</si>
  <si>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</si>
  <si>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</si>
  <si>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</si>
  <si>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</si>
  <si>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</si>
  <si>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</si>
  <si>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</si>
  <si>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</si>
  <si>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</si>
  <si>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</si>
  <si>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</si>
  <si>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</si>
  <si>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</si>
  <si>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</si>
  <si>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</si>
  <si>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</si>
  <si>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</si>
  <si>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</si>
  <si>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</si>
  <si>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</si>
  <si>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</si>
  <si>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</si>
  <si>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</si>
  <si>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</si>
  <si>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</si>
  <si>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</si>
  <si>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</si>
  <si>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</si>
  <si>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</si>
  <si>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</si>
  <si>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</si>
  <si>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</si>
  <si>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</si>
  <si>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</si>
  <si>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</si>
  <si>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</si>
  <si>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</si>
  <si>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</si>
  <si>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</si>
  <si>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</si>
  <si>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</si>
  <si>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</si>
  <si>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</si>
  <si>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</si>
  <si>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</si>
  <si>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</si>
  <si>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</si>
  <si>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</si>
  <si>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</si>
  <si>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</si>
  <si>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</si>
  <si>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</si>
  <si>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</si>
  <si>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</si>
  <si>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新城市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</si>
  <si>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</si>
  <si>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</si>
  <si>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</si>
  <si>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</si>
  <si>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</si>
  <si>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</si>
  <si>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</si>
  <si>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</si>
  <si>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</si>
  <si>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</si>
  <si>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①有形固定資産減価償却率は類似団体と比べ低くなっている。
③管渠改善率も類似団体と比べ低くなっている。
これらにより、現状施設の改築等の必要性は低いと云えるが、今後迎える改築に向けた財源の確保や長期的な投資計画の検討が必要と考えられる。</t>
    <phoneticPr fontId="4"/>
  </si>
  <si>
    <t>経費回収率と経常収支比率が低いことから、発生する原価に対し適切な料金設定がされていないため、今後料金収入の見直し等の収入増加に向けた経営改善が必要であると云える。また、企業の持続性・安定性に課題があると考えられるため、今後更新投資の際には経費節減を目的としたスペックダウンやダウンサイジングの検討が必要と考えられる。
経営戦略については、平成３０年度策定予定。</t>
    <rPh sb="0" eb="2">
      <t>ケイヒ</t>
    </rPh>
    <rPh sb="2" eb="4">
      <t>カイシュウ</t>
    </rPh>
    <rPh sb="4" eb="5">
      <t>リツ</t>
    </rPh>
    <rPh sb="6" eb="8">
      <t>ケイジョウ</t>
    </rPh>
    <rPh sb="8" eb="10">
      <t>シュウシ</t>
    </rPh>
    <rPh sb="10" eb="12">
      <t>ヒリツ</t>
    </rPh>
    <rPh sb="13" eb="14">
      <t>ヒク</t>
    </rPh>
    <rPh sb="20" eb="22">
      <t>ハッセイ</t>
    </rPh>
    <rPh sb="24" eb="26">
      <t>ゲンカ</t>
    </rPh>
    <rPh sb="27" eb="28">
      <t>タイ</t>
    </rPh>
    <rPh sb="29" eb="31">
      <t>テキセツ</t>
    </rPh>
    <rPh sb="32" eb="34">
      <t>リョウキン</t>
    </rPh>
    <rPh sb="34" eb="36">
      <t>セッテイ</t>
    </rPh>
    <rPh sb="46" eb="48">
      <t>コンゴ</t>
    </rPh>
    <rPh sb="48" eb="50">
      <t>リョウキン</t>
    </rPh>
    <rPh sb="77" eb="78">
      <t>イ</t>
    </rPh>
    <rPh sb="152" eb="153">
      <t>カンガ</t>
    </rPh>
    <phoneticPr fontId="4"/>
  </si>
  <si>
    <t>非設置</t>
    <rPh sb="0" eb="1">
      <t>ヒ</t>
    </rPh>
    <rPh sb="1" eb="3">
      <t>セッチ</t>
    </rPh>
    <phoneticPr fontId="4"/>
  </si>
  <si>
    <r>
      <t>①経常収支比率は92.22%で100％に満たず収支が赤字であることが示されている。そのため、料金収入の見直し等の収入増加に向けた経営改善が必要であると考えられる。</t>
    </r>
    <r>
      <rPr>
        <b/>
        <sz val="11"/>
        <rFont val="ＭＳ ゴシック"/>
        <family val="3"/>
        <charset val="128"/>
      </rPr>
      <t xml:space="preserve">
</t>
    </r>
    <r>
      <rPr>
        <sz val="11"/>
        <rFont val="ＭＳ ゴシック"/>
        <family val="3"/>
        <charset val="128"/>
      </rPr>
      <t>②累積欠損金比率が高く、累積欠損金が法適化へ移行した年度から発生している要因は、移行時に負債合計が資産合計を上回ってしまったことによる期首からの繰越欠損金の影響と、法適化により減価償却費や資産減耗費等の新たな費用発生に対し、料金収入や一般会計補助金等の収入が不足したことによるものである。要因の一つである料金収入の見直し等により収入増加を図り、黒字への転換が求められる。
③流動負債は100％を下回っているが</t>
    </r>
    <r>
      <rPr>
        <sz val="11"/>
        <color theme="1"/>
        <rFont val="ＭＳ ゴシック"/>
        <family val="3"/>
        <charset val="128"/>
      </rPr>
      <t>、これは建設改良等に充てられた企業債の償還額が含まれているためである。今後更新投資の際には経費の節減を目的としたスペックダウンやダウンサイジングの検討が必要と考えられる。
④企業債残高対事業規模比率は類似団体と比較して高く企業の持続性・安定性に課題があると考えられる。
⑤経費回収率は100％を下回っており、今後適正な使用料収入の確保が必要であると考えられる。
⑧水洗化率は類似団体と同等の数値となっているが、今後100％を目指し水洗化率向上の取組が必要であると考える。</t>
    </r>
    <rPh sb="91" eb="92">
      <t>タカ</t>
    </rPh>
    <rPh sb="122" eb="125">
      <t>イコウジ</t>
    </rPh>
    <rPh sb="126" eb="128">
      <t>フサイ</t>
    </rPh>
    <rPh sb="128" eb="130">
      <t>ゴウケイ</t>
    </rPh>
    <rPh sb="131" eb="133">
      <t>シサン</t>
    </rPh>
    <rPh sb="133" eb="135">
      <t>ゴウケイ</t>
    </rPh>
    <rPh sb="136" eb="138">
      <t>ウワマワ</t>
    </rPh>
    <rPh sb="154" eb="156">
      <t>クリコシ</t>
    </rPh>
    <rPh sb="261" eb="262">
      <t>モト</t>
    </rPh>
    <rPh sb="478" eb="480">
      <t>ドウトウ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</si>
</sst>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1B4-4F23-9E8F-1192276F27A4}"/>
            </c:ext>
          </c:extLst>
        </c:ser>
        <c:dLbls>
          <c:showLegendKey val="0"/>
          <c:showVal val="0"/>
          <c:showCatName val="0"/>
          <c:showSerName val="0"/>
          <c:showPercent val="0"/>
          <c:showBubbleSize val="0"/>
        </c:dLbls>
        <c:gapWidth val="150"/>
        <c:axId val="52285824"/>
        <c:axId val="522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2.0499999999999998</c:v>
                </c:pt>
              </c:numCache>
            </c:numRef>
          </c:val>
          <c:smooth val="0"/>
          <c:extLst>
            <c:ext xmlns:c16="http://schemas.microsoft.com/office/drawing/2014/chart" uri="{C3380CC4-5D6E-409C-BE32-E72D297353CC}">
              <c16:uniqueId val="{00000001-E1B4-4F23-9E8F-1192276F27A4}"/>
            </c:ext>
          </c:extLst>
        </c:ser>
        <c:dLbls>
          <c:showLegendKey val="0"/>
          <c:showVal val="0"/>
          <c:showCatName val="0"/>
          <c:showSerName val="0"/>
          <c:showPercent val="0"/>
          <c:showBubbleSize val="0"/>
        </c:dLbls>
        <c:marker val="1"/>
        <c:smooth val="0"/>
        <c:axId val="52285824"/>
        <c:axId val="52287744"/>
      </c:lineChart>
      <c:dateAx>
        <c:axId val="52285824"/>
        <c:scaling>
          <c:orientation val="minMax"/>
        </c:scaling>
        <c:delete val="1"/>
        <c:axPos val="b"/>
        <c:numFmt formatCode="ge" sourceLinked="1"/>
        <c:majorTickMark val="none"/>
        <c:minorTickMark val="none"/>
        <c:tickLblPos val="none"/>
        <c:crossAx val="52287744"/>
        <c:crosses val="autoZero"/>
        <c:auto val="1"/>
        <c:lblOffset val="100"/>
        <c:baseTimeUnit val="years"/>
      </c:dateAx>
      <c:valAx>
        <c:axId val="522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50.12</c:v>
                </c:pt>
              </c:numCache>
            </c:numRef>
          </c:val>
          <c:extLst>
            <c:ext xmlns:c16="http://schemas.microsoft.com/office/drawing/2014/chart" uri="{C3380CC4-5D6E-409C-BE32-E72D297353CC}">
              <c16:uniqueId val="{00000000-6CD5-4D26-A6F6-752A76E965A5}"/>
            </c:ext>
          </c:extLst>
        </c:ser>
        <c:dLbls>
          <c:showLegendKey val="0"/>
          <c:showVal val="0"/>
          <c:showCatName val="0"/>
          <c:showSerName val="0"/>
          <c:showPercent val="0"/>
          <c:showBubbleSize val="0"/>
        </c:dLbls>
        <c:gapWidth val="150"/>
        <c:axId val="100057856"/>
        <c:axId val="10005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60.65</c:v>
                </c:pt>
              </c:numCache>
            </c:numRef>
          </c:val>
          <c:smooth val="0"/>
          <c:extLst>
            <c:ext xmlns:c16="http://schemas.microsoft.com/office/drawing/2014/chart" uri="{C3380CC4-5D6E-409C-BE32-E72D297353CC}">
              <c16:uniqueId val="{00000001-6CD5-4D26-A6F6-752A76E965A5}"/>
            </c:ext>
          </c:extLst>
        </c:ser>
        <c:dLbls>
          <c:showLegendKey val="0"/>
          <c:showVal val="0"/>
          <c:showCatName val="0"/>
          <c:showSerName val="0"/>
          <c:showPercent val="0"/>
          <c:showBubbleSize val="0"/>
        </c:dLbls>
        <c:marker val="1"/>
        <c:smooth val="0"/>
        <c:axId val="100057856"/>
        <c:axId val="100059776"/>
      </c:lineChart>
      <c:dateAx>
        <c:axId val="100057856"/>
        <c:scaling>
          <c:orientation val="minMax"/>
        </c:scaling>
        <c:delete val="1"/>
        <c:axPos val="b"/>
        <c:numFmt formatCode="ge" sourceLinked="1"/>
        <c:majorTickMark val="none"/>
        <c:minorTickMark val="none"/>
        <c:tickLblPos val="none"/>
        <c:crossAx val="100059776"/>
        <c:crosses val="autoZero"/>
        <c:auto val="1"/>
        <c:lblOffset val="100"/>
        <c:baseTimeUnit val="years"/>
      </c:dateAx>
      <c:valAx>
        <c:axId val="1000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84.9</c:v>
                </c:pt>
              </c:numCache>
            </c:numRef>
          </c:val>
          <c:extLst>
            <c:ext xmlns:c16="http://schemas.microsoft.com/office/drawing/2014/chart" uri="{C3380CC4-5D6E-409C-BE32-E72D297353CC}">
              <c16:uniqueId val="{00000000-D9A6-4DB0-97C3-CFE691B51013}"/>
            </c:ext>
          </c:extLst>
        </c:ser>
        <c:dLbls>
          <c:showLegendKey val="0"/>
          <c:showVal val="0"/>
          <c:showCatName val="0"/>
          <c:showSerName val="0"/>
          <c:showPercent val="0"/>
          <c:showBubbleSize val="0"/>
        </c:dLbls>
        <c:gapWidth val="150"/>
        <c:axId val="100106624"/>
        <c:axId val="10010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84.58</c:v>
                </c:pt>
              </c:numCache>
            </c:numRef>
          </c:val>
          <c:smooth val="0"/>
          <c:extLst>
            <c:ext xmlns:c16="http://schemas.microsoft.com/office/drawing/2014/chart" uri="{C3380CC4-5D6E-409C-BE32-E72D297353CC}">
              <c16:uniqueId val="{00000001-D9A6-4DB0-97C3-CFE691B51013}"/>
            </c:ext>
          </c:extLst>
        </c:ser>
        <c:dLbls>
          <c:showLegendKey val="0"/>
          <c:showVal val="0"/>
          <c:showCatName val="0"/>
          <c:showSerName val="0"/>
          <c:showPercent val="0"/>
          <c:showBubbleSize val="0"/>
        </c:dLbls>
        <c:marker val="1"/>
        <c:smooth val="0"/>
        <c:axId val="100106624"/>
        <c:axId val="100108544"/>
      </c:lineChart>
      <c:dateAx>
        <c:axId val="100106624"/>
        <c:scaling>
          <c:orientation val="minMax"/>
        </c:scaling>
        <c:delete val="1"/>
        <c:axPos val="b"/>
        <c:numFmt formatCode="ge" sourceLinked="1"/>
        <c:majorTickMark val="none"/>
        <c:minorTickMark val="none"/>
        <c:tickLblPos val="none"/>
        <c:crossAx val="100108544"/>
        <c:crosses val="autoZero"/>
        <c:auto val="1"/>
        <c:lblOffset val="100"/>
        <c:baseTimeUnit val="years"/>
      </c:dateAx>
      <c:valAx>
        <c:axId val="10010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92.22</c:v>
                </c:pt>
              </c:numCache>
            </c:numRef>
          </c:val>
          <c:extLst>
            <c:ext xmlns:c16="http://schemas.microsoft.com/office/drawing/2014/chart" uri="{C3380CC4-5D6E-409C-BE32-E72D297353CC}">
              <c16:uniqueId val="{00000000-710E-49AF-9AA3-673B4D11F34C}"/>
            </c:ext>
          </c:extLst>
        </c:ser>
        <c:dLbls>
          <c:showLegendKey val="0"/>
          <c:showVal val="0"/>
          <c:showCatName val="0"/>
          <c:showSerName val="0"/>
          <c:showPercent val="0"/>
          <c:showBubbleSize val="0"/>
        </c:dLbls>
        <c:gapWidth val="150"/>
        <c:axId val="58945536"/>
        <c:axId val="589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99.66</c:v>
                </c:pt>
              </c:numCache>
            </c:numRef>
          </c:val>
          <c:smooth val="0"/>
          <c:extLst>
            <c:ext xmlns:c16="http://schemas.microsoft.com/office/drawing/2014/chart" uri="{C3380CC4-5D6E-409C-BE32-E72D297353CC}">
              <c16:uniqueId val="{00000001-710E-49AF-9AA3-673B4D11F34C}"/>
            </c:ext>
          </c:extLst>
        </c:ser>
        <c:dLbls>
          <c:showLegendKey val="0"/>
          <c:showVal val="0"/>
          <c:showCatName val="0"/>
          <c:showSerName val="0"/>
          <c:showPercent val="0"/>
          <c:showBubbleSize val="0"/>
        </c:dLbls>
        <c:marker val="1"/>
        <c:smooth val="0"/>
        <c:axId val="58945536"/>
        <c:axId val="58947456"/>
      </c:lineChart>
      <c:dateAx>
        <c:axId val="58945536"/>
        <c:scaling>
          <c:orientation val="minMax"/>
        </c:scaling>
        <c:delete val="1"/>
        <c:axPos val="b"/>
        <c:numFmt formatCode="ge" sourceLinked="1"/>
        <c:majorTickMark val="none"/>
        <c:minorTickMark val="none"/>
        <c:tickLblPos val="none"/>
        <c:crossAx val="58947456"/>
        <c:crosses val="autoZero"/>
        <c:auto val="1"/>
        <c:lblOffset val="100"/>
        <c:baseTimeUnit val="years"/>
      </c:dateAx>
      <c:valAx>
        <c:axId val="589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3.25</c:v>
                </c:pt>
              </c:numCache>
            </c:numRef>
          </c:val>
          <c:extLst>
            <c:ext xmlns:c16="http://schemas.microsoft.com/office/drawing/2014/chart" uri="{C3380CC4-5D6E-409C-BE32-E72D297353CC}">
              <c16:uniqueId val="{00000000-CA06-4AFE-AF3C-5A1773EAE892}"/>
            </c:ext>
          </c:extLst>
        </c:ser>
        <c:dLbls>
          <c:showLegendKey val="0"/>
          <c:showVal val="0"/>
          <c:showCatName val="0"/>
          <c:showSerName val="0"/>
          <c:showPercent val="0"/>
          <c:showBubbleSize val="0"/>
        </c:dLbls>
        <c:gapWidth val="150"/>
        <c:axId val="58973568"/>
        <c:axId val="589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22.9</c:v>
                </c:pt>
              </c:numCache>
            </c:numRef>
          </c:val>
          <c:smooth val="0"/>
          <c:extLst>
            <c:ext xmlns:c16="http://schemas.microsoft.com/office/drawing/2014/chart" uri="{C3380CC4-5D6E-409C-BE32-E72D297353CC}">
              <c16:uniqueId val="{00000001-CA06-4AFE-AF3C-5A1773EAE892}"/>
            </c:ext>
          </c:extLst>
        </c:ser>
        <c:dLbls>
          <c:showLegendKey val="0"/>
          <c:showVal val="0"/>
          <c:showCatName val="0"/>
          <c:showSerName val="0"/>
          <c:showPercent val="0"/>
          <c:showBubbleSize val="0"/>
        </c:dLbls>
        <c:marker val="1"/>
        <c:smooth val="0"/>
        <c:axId val="58973568"/>
        <c:axId val="58979840"/>
      </c:lineChart>
      <c:dateAx>
        <c:axId val="58973568"/>
        <c:scaling>
          <c:orientation val="minMax"/>
        </c:scaling>
        <c:delete val="1"/>
        <c:axPos val="b"/>
        <c:numFmt formatCode="ge" sourceLinked="1"/>
        <c:majorTickMark val="none"/>
        <c:minorTickMark val="none"/>
        <c:tickLblPos val="none"/>
        <c:crossAx val="58979840"/>
        <c:crosses val="autoZero"/>
        <c:auto val="1"/>
        <c:lblOffset val="100"/>
        <c:baseTimeUnit val="years"/>
      </c:dateAx>
      <c:valAx>
        <c:axId val="589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4DD-43D7-94A6-B43F6122113D}"/>
            </c:ext>
          </c:extLst>
        </c:ser>
        <c:dLbls>
          <c:showLegendKey val="0"/>
          <c:showVal val="0"/>
          <c:showCatName val="0"/>
          <c:showSerName val="0"/>
          <c:showPercent val="0"/>
          <c:showBubbleSize val="0"/>
        </c:dLbls>
        <c:gapWidth val="150"/>
        <c:axId val="99757056"/>
        <c:axId val="997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4DD-43D7-94A6-B43F6122113D}"/>
            </c:ext>
          </c:extLst>
        </c:ser>
        <c:dLbls>
          <c:showLegendKey val="0"/>
          <c:showVal val="0"/>
          <c:showCatName val="0"/>
          <c:showSerName val="0"/>
          <c:showPercent val="0"/>
          <c:showBubbleSize val="0"/>
        </c:dLbls>
        <c:marker val="1"/>
        <c:smooth val="0"/>
        <c:axId val="99757056"/>
        <c:axId val="99792000"/>
      </c:lineChart>
      <c:dateAx>
        <c:axId val="99757056"/>
        <c:scaling>
          <c:orientation val="minMax"/>
        </c:scaling>
        <c:delete val="1"/>
        <c:axPos val="b"/>
        <c:numFmt formatCode="ge" sourceLinked="1"/>
        <c:majorTickMark val="none"/>
        <c:minorTickMark val="none"/>
        <c:tickLblPos val="none"/>
        <c:crossAx val="99792000"/>
        <c:crosses val="autoZero"/>
        <c:auto val="1"/>
        <c:lblOffset val="100"/>
        <c:baseTimeUnit val="years"/>
      </c:dateAx>
      <c:valAx>
        <c:axId val="997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356.56</c:v>
                </c:pt>
              </c:numCache>
            </c:numRef>
          </c:val>
          <c:extLst>
            <c:ext xmlns:c16="http://schemas.microsoft.com/office/drawing/2014/chart" uri="{C3380CC4-5D6E-409C-BE32-E72D297353CC}">
              <c16:uniqueId val="{00000000-9E86-4D5F-AACB-94A0902110B0}"/>
            </c:ext>
          </c:extLst>
        </c:ser>
        <c:dLbls>
          <c:showLegendKey val="0"/>
          <c:showVal val="0"/>
          <c:showCatName val="0"/>
          <c:showSerName val="0"/>
          <c:showPercent val="0"/>
          <c:showBubbleSize val="0"/>
        </c:dLbls>
        <c:gapWidth val="150"/>
        <c:axId val="99824384"/>
        <c:axId val="9982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225.39</c:v>
                </c:pt>
              </c:numCache>
            </c:numRef>
          </c:val>
          <c:smooth val="0"/>
          <c:extLst>
            <c:ext xmlns:c16="http://schemas.microsoft.com/office/drawing/2014/chart" uri="{C3380CC4-5D6E-409C-BE32-E72D297353CC}">
              <c16:uniqueId val="{00000001-9E86-4D5F-AACB-94A0902110B0}"/>
            </c:ext>
          </c:extLst>
        </c:ser>
        <c:dLbls>
          <c:showLegendKey val="0"/>
          <c:showVal val="0"/>
          <c:showCatName val="0"/>
          <c:showSerName val="0"/>
          <c:showPercent val="0"/>
          <c:showBubbleSize val="0"/>
        </c:dLbls>
        <c:marker val="1"/>
        <c:smooth val="0"/>
        <c:axId val="99824384"/>
        <c:axId val="99826304"/>
      </c:lineChart>
      <c:dateAx>
        <c:axId val="99824384"/>
        <c:scaling>
          <c:orientation val="minMax"/>
        </c:scaling>
        <c:delete val="1"/>
        <c:axPos val="b"/>
        <c:numFmt formatCode="ge" sourceLinked="1"/>
        <c:majorTickMark val="none"/>
        <c:minorTickMark val="none"/>
        <c:tickLblPos val="none"/>
        <c:crossAx val="99826304"/>
        <c:crosses val="autoZero"/>
        <c:auto val="1"/>
        <c:lblOffset val="100"/>
        <c:baseTimeUnit val="years"/>
      </c:dateAx>
      <c:valAx>
        <c:axId val="9982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61.76</c:v>
                </c:pt>
              </c:numCache>
            </c:numRef>
          </c:val>
          <c:extLst>
            <c:ext xmlns:c16="http://schemas.microsoft.com/office/drawing/2014/chart" uri="{C3380CC4-5D6E-409C-BE32-E72D297353CC}">
              <c16:uniqueId val="{00000000-B6C3-4D49-81D9-4B42CE70636A}"/>
            </c:ext>
          </c:extLst>
        </c:ser>
        <c:dLbls>
          <c:showLegendKey val="0"/>
          <c:showVal val="0"/>
          <c:showCatName val="0"/>
          <c:showSerName val="0"/>
          <c:showPercent val="0"/>
          <c:showBubbleSize val="0"/>
        </c:dLbls>
        <c:gapWidth val="150"/>
        <c:axId val="99857152"/>
        <c:axId val="998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31.84</c:v>
                </c:pt>
              </c:numCache>
            </c:numRef>
          </c:val>
          <c:smooth val="0"/>
          <c:extLst>
            <c:ext xmlns:c16="http://schemas.microsoft.com/office/drawing/2014/chart" uri="{C3380CC4-5D6E-409C-BE32-E72D297353CC}">
              <c16:uniqueId val="{00000001-B6C3-4D49-81D9-4B42CE70636A}"/>
            </c:ext>
          </c:extLst>
        </c:ser>
        <c:dLbls>
          <c:showLegendKey val="0"/>
          <c:showVal val="0"/>
          <c:showCatName val="0"/>
          <c:showSerName val="0"/>
          <c:showPercent val="0"/>
          <c:showBubbleSize val="0"/>
        </c:dLbls>
        <c:marker val="1"/>
        <c:smooth val="0"/>
        <c:axId val="99857152"/>
        <c:axId val="99859072"/>
      </c:lineChart>
      <c:dateAx>
        <c:axId val="99857152"/>
        <c:scaling>
          <c:orientation val="minMax"/>
        </c:scaling>
        <c:delete val="1"/>
        <c:axPos val="b"/>
        <c:numFmt formatCode="ge" sourceLinked="1"/>
        <c:majorTickMark val="none"/>
        <c:minorTickMark val="none"/>
        <c:tickLblPos val="none"/>
        <c:crossAx val="99859072"/>
        <c:crosses val="autoZero"/>
        <c:auto val="1"/>
        <c:lblOffset val="100"/>
        <c:baseTimeUnit val="years"/>
      </c:dateAx>
      <c:valAx>
        <c:axId val="998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2331.14</c:v>
                </c:pt>
              </c:numCache>
            </c:numRef>
          </c:val>
          <c:extLst>
            <c:ext xmlns:c16="http://schemas.microsoft.com/office/drawing/2014/chart" uri="{C3380CC4-5D6E-409C-BE32-E72D297353CC}">
              <c16:uniqueId val="{00000000-CDC9-413F-B33F-984DE6AED6E8}"/>
            </c:ext>
          </c:extLst>
        </c:ser>
        <c:dLbls>
          <c:showLegendKey val="0"/>
          <c:showVal val="0"/>
          <c:showCatName val="0"/>
          <c:showSerName val="0"/>
          <c:showPercent val="0"/>
          <c:showBubbleSize val="0"/>
        </c:dLbls>
        <c:gapWidth val="150"/>
        <c:axId val="99952896"/>
        <c:axId val="999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974.93</c:v>
                </c:pt>
              </c:numCache>
            </c:numRef>
          </c:val>
          <c:smooth val="0"/>
          <c:extLst>
            <c:ext xmlns:c16="http://schemas.microsoft.com/office/drawing/2014/chart" uri="{C3380CC4-5D6E-409C-BE32-E72D297353CC}">
              <c16:uniqueId val="{00000001-CDC9-413F-B33F-984DE6AED6E8}"/>
            </c:ext>
          </c:extLst>
        </c:ser>
        <c:dLbls>
          <c:showLegendKey val="0"/>
          <c:showVal val="0"/>
          <c:showCatName val="0"/>
          <c:showSerName val="0"/>
          <c:showPercent val="0"/>
          <c:showBubbleSize val="0"/>
        </c:dLbls>
        <c:marker val="1"/>
        <c:smooth val="0"/>
        <c:axId val="99952896"/>
        <c:axId val="99955072"/>
      </c:lineChart>
      <c:dateAx>
        <c:axId val="99952896"/>
        <c:scaling>
          <c:orientation val="minMax"/>
        </c:scaling>
        <c:delete val="1"/>
        <c:axPos val="b"/>
        <c:numFmt formatCode="ge" sourceLinked="1"/>
        <c:majorTickMark val="none"/>
        <c:minorTickMark val="none"/>
        <c:tickLblPos val="none"/>
        <c:crossAx val="99955072"/>
        <c:crosses val="autoZero"/>
        <c:auto val="1"/>
        <c:lblOffset val="100"/>
        <c:baseTimeUnit val="years"/>
      </c:dateAx>
      <c:valAx>
        <c:axId val="999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52.32</c:v>
                </c:pt>
              </c:numCache>
            </c:numRef>
          </c:val>
          <c:extLst>
            <c:ext xmlns:c16="http://schemas.microsoft.com/office/drawing/2014/chart" uri="{C3380CC4-5D6E-409C-BE32-E72D297353CC}">
              <c16:uniqueId val="{00000000-8BEA-4CD1-8995-0A2A53595AF0}"/>
            </c:ext>
          </c:extLst>
        </c:ser>
        <c:dLbls>
          <c:showLegendKey val="0"/>
          <c:showVal val="0"/>
          <c:showCatName val="0"/>
          <c:showSerName val="0"/>
          <c:showPercent val="0"/>
          <c:showBubbleSize val="0"/>
        </c:dLbls>
        <c:gapWidth val="150"/>
        <c:axId val="99981184"/>
        <c:axId val="999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55.32</c:v>
                </c:pt>
              </c:numCache>
            </c:numRef>
          </c:val>
          <c:smooth val="0"/>
          <c:extLst>
            <c:ext xmlns:c16="http://schemas.microsoft.com/office/drawing/2014/chart" uri="{C3380CC4-5D6E-409C-BE32-E72D297353CC}">
              <c16:uniqueId val="{00000001-8BEA-4CD1-8995-0A2A53595AF0}"/>
            </c:ext>
          </c:extLst>
        </c:ser>
        <c:dLbls>
          <c:showLegendKey val="0"/>
          <c:showVal val="0"/>
          <c:showCatName val="0"/>
          <c:showSerName val="0"/>
          <c:showPercent val="0"/>
          <c:showBubbleSize val="0"/>
        </c:dLbls>
        <c:marker val="1"/>
        <c:smooth val="0"/>
        <c:axId val="99981184"/>
        <c:axId val="99995648"/>
      </c:lineChart>
      <c:dateAx>
        <c:axId val="99981184"/>
        <c:scaling>
          <c:orientation val="minMax"/>
        </c:scaling>
        <c:delete val="1"/>
        <c:axPos val="b"/>
        <c:numFmt formatCode="ge" sourceLinked="1"/>
        <c:majorTickMark val="none"/>
        <c:minorTickMark val="none"/>
        <c:tickLblPos val="none"/>
        <c:crossAx val="99995648"/>
        <c:crosses val="autoZero"/>
        <c:auto val="1"/>
        <c:lblOffset val="100"/>
        <c:baseTimeUnit val="years"/>
      </c:dateAx>
      <c:valAx>
        <c:axId val="999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277.01</c:v>
                </c:pt>
              </c:numCache>
            </c:numRef>
          </c:val>
          <c:extLst>
            <c:ext xmlns:c16="http://schemas.microsoft.com/office/drawing/2014/chart" uri="{C3380CC4-5D6E-409C-BE32-E72D297353CC}">
              <c16:uniqueId val="{00000000-1AE0-4831-9DC8-A65D2EFD2518}"/>
            </c:ext>
          </c:extLst>
        </c:ser>
        <c:dLbls>
          <c:showLegendKey val="0"/>
          <c:showVal val="0"/>
          <c:showCatName val="0"/>
          <c:showSerName val="0"/>
          <c:showPercent val="0"/>
          <c:showBubbleSize val="0"/>
        </c:dLbls>
        <c:gapWidth val="150"/>
        <c:axId val="100017280"/>
        <c:axId val="1000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283.17</c:v>
                </c:pt>
              </c:numCache>
            </c:numRef>
          </c:val>
          <c:smooth val="0"/>
          <c:extLst>
            <c:ext xmlns:c16="http://schemas.microsoft.com/office/drawing/2014/chart" uri="{C3380CC4-5D6E-409C-BE32-E72D297353CC}">
              <c16:uniqueId val="{00000001-1AE0-4831-9DC8-A65D2EFD2518}"/>
            </c:ext>
          </c:extLst>
        </c:ser>
        <c:dLbls>
          <c:showLegendKey val="0"/>
          <c:showVal val="0"/>
          <c:showCatName val="0"/>
          <c:showSerName val="0"/>
          <c:showPercent val="0"/>
          <c:showBubbleSize val="0"/>
        </c:dLbls>
        <c:marker val="1"/>
        <c:smooth val="0"/>
        <c:axId val="100017280"/>
        <c:axId val="100019200"/>
      </c:lineChart>
      <c:dateAx>
        <c:axId val="100017280"/>
        <c:scaling>
          <c:orientation val="minMax"/>
        </c:scaling>
        <c:delete val="1"/>
        <c:axPos val="b"/>
        <c:numFmt formatCode="ge" sourceLinked="1"/>
        <c:majorTickMark val="none"/>
        <c:minorTickMark val="none"/>
        <c:tickLblPos val="none"/>
        <c:crossAx val="100019200"/>
        <c:crosses val="autoZero"/>
        <c:auto val="1"/>
        <c:lblOffset val="100"/>
        <c:baseTimeUnit val="years"/>
      </c:dateAx>
      <c:valAx>
        <c:axId val="1000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愛知県　新城市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121</v>
      </c>
      <c r="AE8" s="74"/>
      <c r="AF8" s="74"/>
      <c r="AG8" s="74"/>
      <c r="AH8" s="74"/>
      <c r="AI8" s="74"/>
      <c r="AJ8" s="74"/>
      <c r="AK8" s="4"/>
      <c r="AL8" s="68">
        <f>データ!S6</f>
        <v>47954</v>
      </c>
      <c r="AM8" s="68"/>
      <c r="AN8" s="68"/>
      <c r="AO8" s="68"/>
      <c r="AP8" s="68"/>
      <c r="AQ8" s="68"/>
      <c r="AR8" s="68"/>
      <c r="AS8" s="68"/>
      <c r="AT8" s="67">
        <f>データ!T6</f>
        <v>499.23</v>
      </c>
      <c r="AU8" s="67"/>
      <c r="AV8" s="67"/>
      <c r="AW8" s="67"/>
      <c r="AX8" s="67"/>
      <c r="AY8" s="67"/>
      <c r="AZ8" s="67"/>
      <c r="BA8" s="67"/>
      <c r="BB8" s="67">
        <f>データ!U6</f>
        <v>96.06</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81.73</v>
      </c>
      <c r="J10" s="67"/>
      <c r="K10" s="67"/>
      <c r="L10" s="67"/>
      <c r="M10" s="67"/>
      <c r="N10" s="67"/>
      <c r="O10" s="67"/>
      <c r="P10" s="67">
        <f>データ!P6</f>
        <v>9.9700000000000006</v>
      </c>
      <c r="Q10" s="67"/>
      <c r="R10" s="67"/>
      <c r="S10" s="67"/>
      <c r="T10" s="67"/>
      <c r="U10" s="67"/>
      <c r="V10" s="67"/>
      <c r="W10" s="67">
        <f>データ!Q6</f>
        <v>100</v>
      </c>
      <c r="X10" s="67"/>
      <c r="Y10" s="67"/>
      <c r="Z10" s="67"/>
      <c r="AA10" s="67"/>
      <c r="AB10" s="67"/>
      <c r="AC10" s="67"/>
      <c r="AD10" s="68">
        <f>データ!R6</f>
        <v>2732</v>
      </c>
      <c r="AE10" s="68"/>
      <c r="AF10" s="68"/>
      <c r="AG10" s="68"/>
      <c r="AH10" s="68"/>
      <c r="AI10" s="68"/>
      <c r="AJ10" s="68"/>
      <c r="AK10" s="2"/>
      <c r="AL10" s="68">
        <f>データ!V6</f>
        <v>4763</v>
      </c>
      <c r="AM10" s="68"/>
      <c r="AN10" s="68"/>
      <c r="AO10" s="68"/>
      <c r="AP10" s="68"/>
      <c r="AQ10" s="68"/>
      <c r="AR10" s="68"/>
      <c r="AS10" s="68"/>
      <c r="AT10" s="67">
        <f>データ!W6</f>
        <v>4.6399999999999997</v>
      </c>
      <c r="AU10" s="67"/>
      <c r="AV10" s="67"/>
      <c r="AW10" s="67"/>
      <c r="AX10" s="67"/>
      <c r="AY10" s="67"/>
      <c r="AZ10" s="67"/>
      <c r="BA10" s="67"/>
      <c r="BB10" s="67">
        <f>データ!X6</f>
        <v>1026.51</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232211</v>
      </c>
      <c r="D6" s="34">
        <f t="shared" si="3"/>
        <v>46</v>
      </c>
      <c r="E6" s="34">
        <f t="shared" si="3"/>
        <v>17</v>
      </c>
      <c r="F6" s="34">
        <f t="shared" si="3"/>
        <v>5</v>
      </c>
      <c r="G6" s="34">
        <f t="shared" si="3"/>
        <v>0</v>
      </c>
      <c r="H6" s="34" t="str">
        <f t="shared" si="3"/>
        <v>愛知県　新城市</v>
      </c>
      <c r="I6" s="34" t="str">
        <f t="shared" si="3"/>
        <v>法適用</v>
      </c>
      <c r="J6" s="34" t="str">
        <f t="shared" si="3"/>
        <v>下水道事業</v>
      </c>
      <c r="K6" s="34" t="str">
        <f t="shared" si="3"/>
        <v>農業集落排水</v>
      </c>
      <c r="L6" s="34" t="str">
        <f t="shared" si="3"/>
        <v>F2</v>
      </c>
      <c r="M6" s="34">
        <f t="shared" si="3"/>
        <v>0</v>
      </c>
      <c r="N6" s="35" t="str">
        <f t="shared" si="3"/>
        <v>-</v>
      </c>
      <c r="O6" s="35">
        <f t="shared" si="3"/>
        <v>81.73</v>
      </c>
      <c r="P6" s="35">
        <f t="shared" si="3"/>
        <v>9.9700000000000006</v>
      </c>
      <c r="Q6" s="35">
        <f t="shared" si="3"/>
        <v>100</v>
      </c>
      <c r="R6" s="35">
        <f t="shared" si="3"/>
        <v>2732</v>
      </c>
      <c r="S6" s="35">
        <f t="shared" si="3"/>
        <v>47954</v>
      </c>
      <c r="T6" s="35">
        <f t="shared" si="3"/>
        <v>499.23</v>
      </c>
      <c r="U6" s="35">
        <f t="shared" si="3"/>
        <v>96.06</v>
      </c>
      <c r="V6" s="35">
        <f t="shared" si="3"/>
        <v>4763</v>
      </c>
      <c r="W6" s="35">
        <f t="shared" si="3"/>
        <v>4.6399999999999997</v>
      </c>
      <c r="X6" s="35">
        <f t="shared" si="3"/>
        <v>1026.51</v>
      </c>
      <c r="Y6" s="36" t="str">
        <f>IF(Y7="",NA(),Y7)</f>
        <v>-</v>
      </c>
      <c r="Z6" s="36" t="str">
        <f t="shared" ref="Z6:AH6" si="4">IF(Z7="",NA(),Z7)</f>
        <v>-</v>
      </c>
      <c r="AA6" s="36" t="str">
        <f t="shared" si="4"/>
        <v>-</v>
      </c>
      <c r="AB6" s="36" t="str">
        <f t="shared" si="4"/>
        <v>-</v>
      </c>
      <c r="AC6" s="36">
        <f t="shared" si="4"/>
        <v>92.22</v>
      </c>
      <c r="AD6" s="36" t="str">
        <f t="shared" si="4"/>
        <v>-</v>
      </c>
      <c r="AE6" s="36" t="str">
        <f t="shared" si="4"/>
        <v>-</v>
      </c>
      <c r="AF6" s="36" t="str">
        <f t="shared" si="4"/>
        <v>-</v>
      </c>
      <c r="AG6" s="36" t="str">
        <f t="shared" si="4"/>
        <v>-</v>
      </c>
      <c r="AH6" s="36">
        <f t="shared" si="4"/>
        <v>99.66</v>
      </c>
      <c r="AI6" s="35" t="str">
        <f>IF(AI7="","",IF(AI7="-","【-】","【"&amp;SUBSTITUTE(TEXT(AI7,"#,##0.00"),"-","△")&amp;"】"))</f>
        <v>【99.11】</v>
      </c>
      <c r="AJ6" s="36" t="str">
        <f>IF(AJ7="",NA(),AJ7)</f>
        <v>-</v>
      </c>
      <c r="AK6" s="36" t="str">
        <f t="shared" ref="AK6:AS6" si="5">IF(AK7="",NA(),AK7)</f>
        <v>-</v>
      </c>
      <c r="AL6" s="36" t="str">
        <f t="shared" si="5"/>
        <v>-</v>
      </c>
      <c r="AM6" s="36" t="str">
        <f t="shared" si="5"/>
        <v>-</v>
      </c>
      <c r="AN6" s="36">
        <f t="shared" si="5"/>
        <v>356.56</v>
      </c>
      <c r="AO6" s="36" t="str">
        <f t="shared" si="5"/>
        <v>-</v>
      </c>
      <c r="AP6" s="36" t="str">
        <f t="shared" si="5"/>
        <v>-</v>
      </c>
      <c r="AQ6" s="36" t="str">
        <f t="shared" si="5"/>
        <v>-</v>
      </c>
      <c r="AR6" s="36" t="str">
        <f t="shared" si="5"/>
        <v>-</v>
      </c>
      <c r="AS6" s="36">
        <f t="shared" si="5"/>
        <v>225.39</v>
      </c>
      <c r="AT6" s="35" t="str">
        <f>IF(AT7="","",IF(AT7="-","【-】","【"&amp;SUBSTITUTE(TEXT(AT7,"#,##0.00"),"-","△")&amp;"】"))</f>
        <v>【206.58】</v>
      </c>
      <c r="AU6" s="36" t="str">
        <f>IF(AU7="",NA(),AU7)</f>
        <v>-</v>
      </c>
      <c r="AV6" s="36" t="str">
        <f t="shared" ref="AV6:BD6" si="6">IF(AV7="",NA(),AV7)</f>
        <v>-</v>
      </c>
      <c r="AW6" s="36" t="str">
        <f t="shared" si="6"/>
        <v>-</v>
      </c>
      <c r="AX6" s="36" t="str">
        <f t="shared" si="6"/>
        <v>-</v>
      </c>
      <c r="AY6" s="36">
        <f t="shared" si="6"/>
        <v>61.76</v>
      </c>
      <c r="AZ6" s="36" t="str">
        <f t="shared" si="6"/>
        <v>-</v>
      </c>
      <c r="BA6" s="36" t="str">
        <f t="shared" si="6"/>
        <v>-</v>
      </c>
      <c r="BB6" s="36" t="str">
        <f t="shared" si="6"/>
        <v>-</v>
      </c>
      <c r="BC6" s="36" t="str">
        <f t="shared" si="6"/>
        <v>-</v>
      </c>
      <c r="BD6" s="36">
        <f t="shared" si="6"/>
        <v>31.84</v>
      </c>
      <c r="BE6" s="35" t="str">
        <f>IF(BE7="","",IF(BE7="-","【-】","【"&amp;SUBSTITUTE(TEXT(BE7,"#,##0.00"),"-","△")&amp;"】"))</f>
        <v>【34.54】</v>
      </c>
      <c r="BF6" s="36" t="str">
        <f>IF(BF7="",NA(),BF7)</f>
        <v>-</v>
      </c>
      <c r="BG6" s="36" t="str">
        <f t="shared" ref="BG6:BO6" si="7">IF(BG7="",NA(),BG7)</f>
        <v>-</v>
      </c>
      <c r="BH6" s="36" t="str">
        <f t="shared" si="7"/>
        <v>-</v>
      </c>
      <c r="BI6" s="36" t="str">
        <f t="shared" si="7"/>
        <v>-</v>
      </c>
      <c r="BJ6" s="36">
        <f t="shared" si="7"/>
        <v>2331.14</v>
      </c>
      <c r="BK6" s="36" t="str">
        <f t="shared" si="7"/>
        <v>-</v>
      </c>
      <c r="BL6" s="36" t="str">
        <f t="shared" si="7"/>
        <v>-</v>
      </c>
      <c r="BM6" s="36" t="str">
        <f t="shared" si="7"/>
        <v>-</v>
      </c>
      <c r="BN6" s="36" t="str">
        <f t="shared" si="7"/>
        <v>-</v>
      </c>
      <c r="BO6" s="36">
        <f t="shared" si="7"/>
        <v>974.93</v>
      </c>
      <c r="BP6" s="35" t="str">
        <f>IF(BP7="","",IF(BP7="-","【-】","【"&amp;SUBSTITUTE(TEXT(BP7,"#,##0.00"),"-","△")&amp;"】"))</f>
        <v>【914.53】</v>
      </c>
      <c r="BQ6" s="36" t="str">
        <f>IF(BQ7="",NA(),BQ7)</f>
        <v>-</v>
      </c>
      <c r="BR6" s="36" t="str">
        <f t="shared" ref="BR6:BZ6" si="8">IF(BR7="",NA(),BR7)</f>
        <v>-</v>
      </c>
      <c r="BS6" s="36" t="str">
        <f t="shared" si="8"/>
        <v>-</v>
      </c>
      <c r="BT6" s="36" t="str">
        <f t="shared" si="8"/>
        <v>-</v>
      </c>
      <c r="BU6" s="36">
        <f t="shared" si="8"/>
        <v>52.32</v>
      </c>
      <c r="BV6" s="36" t="str">
        <f t="shared" si="8"/>
        <v>-</v>
      </c>
      <c r="BW6" s="36" t="str">
        <f t="shared" si="8"/>
        <v>-</v>
      </c>
      <c r="BX6" s="36" t="str">
        <f t="shared" si="8"/>
        <v>-</v>
      </c>
      <c r="BY6" s="36" t="str">
        <f t="shared" si="8"/>
        <v>-</v>
      </c>
      <c r="BZ6" s="36">
        <f t="shared" si="8"/>
        <v>55.32</v>
      </c>
      <c r="CA6" s="35" t="str">
        <f>IF(CA7="","",IF(CA7="-","【-】","【"&amp;SUBSTITUTE(TEXT(CA7,"#,##0.00"),"-","△")&amp;"】"))</f>
        <v>【55.73】</v>
      </c>
      <c r="CB6" s="36" t="str">
        <f>IF(CB7="",NA(),CB7)</f>
        <v>-</v>
      </c>
      <c r="CC6" s="36" t="str">
        <f t="shared" ref="CC6:CK6" si="9">IF(CC7="",NA(),CC7)</f>
        <v>-</v>
      </c>
      <c r="CD6" s="36" t="str">
        <f t="shared" si="9"/>
        <v>-</v>
      </c>
      <c r="CE6" s="36" t="str">
        <f t="shared" si="9"/>
        <v>-</v>
      </c>
      <c r="CF6" s="36">
        <f t="shared" si="9"/>
        <v>277.01</v>
      </c>
      <c r="CG6" s="36" t="str">
        <f t="shared" si="9"/>
        <v>-</v>
      </c>
      <c r="CH6" s="36" t="str">
        <f t="shared" si="9"/>
        <v>-</v>
      </c>
      <c r="CI6" s="36" t="str">
        <f t="shared" si="9"/>
        <v>-</v>
      </c>
      <c r="CJ6" s="36" t="str">
        <f t="shared" si="9"/>
        <v>-</v>
      </c>
      <c r="CK6" s="36">
        <f t="shared" si="9"/>
        <v>283.17</v>
      </c>
      <c r="CL6" s="35" t="str">
        <f>IF(CL7="","",IF(CL7="-","【-】","【"&amp;SUBSTITUTE(TEXT(CL7,"#,##0.00"),"-","△")&amp;"】"))</f>
        <v>【276.78】</v>
      </c>
      <c r="CM6" s="36" t="str">
        <f>IF(CM7="",NA(),CM7)</f>
        <v>-</v>
      </c>
      <c r="CN6" s="36" t="str">
        <f t="shared" ref="CN6:CV6" si="10">IF(CN7="",NA(),CN7)</f>
        <v>-</v>
      </c>
      <c r="CO6" s="36" t="str">
        <f t="shared" si="10"/>
        <v>-</v>
      </c>
      <c r="CP6" s="36" t="str">
        <f t="shared" si="10"/>
        <v>-</v>
      </c>
      <c r="CQ6" s="36">
        <f t="shared" si="10"/>
        <v>50.12</v>
      </c>
      <c r="CR6" s="36" t="str">
        <f t="shared" si="10"/>
        <v>-</v>
      </c>
      <c r="CS6" s="36" t="str">
        <f t="shared" si="10"/>
        <v>-</v>
      </c>
      <c r="CT6" s="36" t="str">
        <f t="shared" si="10"/>
        <v>-</v>
      </c>
      <c r="CU6" s="36" t="str">
        <f t="shared" si="10"/>
        <v>-</v>
      </c>
      <c r="CV6" s="36">
        <f t="shared" si="10"/>
        <v>60.65</v>
      </c>
      <c r="CW6" s="35" t="str">
        <f>IF(CW7="","",IF(CW7="-","【-】","【"&amp;SUBSTITUTE(TEXT(CW7,"#,##0.00"),"-","△")&amp;"】"))</f>
        <v>【59.15】</v>
      </c>
      <c r="CX6" s="36" t="str">
        <f>IF(CX7="",NA(),CX7)</f>
        <v>-</v>
      </c>
      <c r="CY6" s="36" t="str">
        <f t="shared" ref="CY6:DG6" si="11">IF(CY7="",NA(),CY7)</f>
        <v>-</v>
      </c>
      <c r="CZ6" s="36" t="str">
        <f t="shared" si="11"/>
        <v>-</v>
      </c>
      <c r="DA6" s="36" t="str">
        <f t="shared" si="11"/>
        <v>-</v>
      </c>
      <c r="DB6" s="36">
        <f t="shared" si="11"/>
        <v>84.9</v>
      </c>
      <c r="DC6" s="36" t="str">
        <f t="shared" si="11"/>
        <v>-</v>
      </c>
      <c r="DD6" s="36" t="str">
        <f t="shared" si="11"/>
        <v>-</v>
      </c>
      <c r="DE6" s="36" t="str">
        <f t="shared" si="11"/>
        <v>-</v>
      </c>
      <c r="DF6" s="36" t="str">
        <f t="shared" si="11"/>
        <v>-</v>
      </c>
      <c r="DG6" s="36">
        <f t="shared" si="11"/>
        <v>84.58</v>
      </c>
      <c r="DH6" s="35" t="str">
        <f>IF(DH7="","",IF(DH7="-","【-】","【"&amp;SUBSTITUTE(TEXT(DH7,"#,##0.00"),"-","△")&amp;"】"))</f>
        <v>【85.01】</v>
      </c>
      <c r="DI6" s="36" t="str">
        <f>IF(DI7="",NA(),DI7)</f>
        <v>-</v>
      </c>
      <c r="DJ6" s="36" t="str">
        <f t="shared" ref="DJ6:DR6" si="12">IF(DJ7="",NA(),DJ7)</f>
        <v>-</v>
      </c>
      <c r="DK6" s="36" t="str">
        <f t="shared" si="12"/>
        <v>-</v>
      </c>
      <c r="DL6" s="36" t="str">
        <f t="shared" si="12"/>
        <v>-</v>
      </c>
      <c r="DM6" s="36">
        <f t="shared" si="12"/>
        <v>3.25</v>
      </c>
      <c r="DN6" s="36" t="str">
        <f t="shared" si="12"/>
        <v>-</v>
      </c>
      <c r="DO6" s="36" t="str">
        <f t="shared" si="12"/>
        <v>-</v>
      </c>
      <c r="DP6" s="36" t="str">
        <f t="shared" si="12"/>
        <v>-</v>
      </c>
      <c r="DQ6" s="36" t="str">
        <f t="shared" si="12"/>
        <v>-</v>
      </c>
      <c r="DR6" s="36">
        <f t="shared" si="12"/>
        <v>22.9</v>
      </c>
      <c r="DS6" s="35" t="str">
        <f>IF(DS7="","",IF(DS7="-","【-】","【"&amp;SUBSTITUTE(TEXT(DS7,"#,##0.00"),"-","△")&amp;"】"))</f>
        <v>【22.37】</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2.0499999999999998</v>
      </c>
      <c r="EO6" s="35" t="str">
        <f>IF(EO7="","",IF(EO7="-","【-】","【"&amp;SUBSTITUTE(TEXT(EO7,"#,##0.00"),"-","△")&amp;"】"))</f>
        <v>【1.58】</v>
      </c>
    </row>
    <row r="7" spans="1:148" s="37" customFormat="1" x14ac:dyDescent="0.15">
      <c r="A7" s="29"/>
      <c r="B7" s="38">
        <v>2016</v>
      </c>
      <c r="C7" s="38">
        <v>232211</v>
      </c>
      <c r="D7" s="38">
        <v>46</v>
      </c>
      <c r="E7" s="38">
        <v>17</v>
      </c>
      <c r="F7" s="38">
        <v>5</v>
      </c>
      <c r="G7" s="38">
        <v>0</v>
      </c>
      <c r="H7" s="38" t="s">
        <v>108</v>
      </c>
      <c r="I7" s="38" t="s">
        <v>109</v>
      </c>
      <c r="J7" s="38" t="s">
        <v>110</v>
      </c>
      <c r="K7" s="38" t="s">
        <v>111</v>
      </c>
      <c r="L7" s="38" t="s">
        <v>112</v>
      </c>
      <c r="M7" s="38"/>
      <c r="N7" s="39" t="s">
        <v>113</v>
      </c>
      <c r="O7" s="39">
        <v>81.73</v>
      </c>
      <c r="P7" s="39">
        <v>9.9700000000000006</v>
      </c>
      <c r="Q7" s="39">
        <v>100</v>
      </c>
      <c r="R7" s="39">
        <v>2732</v>
      </c>
      <c r="S7" s="39">
        <v>47954</v>
      </c>
      <c r="T7" s="39">
        <v>499.23</v>
      </c>
      <c r="U7" s="39">
        <v>96.06</v>
      </c>
      <c r="V7" s="39">
        <v>4763</v>
      </c>
      <c r="W7" s="39">
        <v>4.6399999999999997</v>
      </c>
      <c r="X7" s="39">
        <v>1026.51</v>
      </c>
      <c r="Y7" s="39" t="s">
        <v>113</v>
      </c>
      <c r="Z7" s="39" t="s">
        <v>113</v>
      </c>
      <c r="AA7" s="39" t="s">
        <v>113</v>
      </c>
      <c r="AB7" s="39" t="s">
        <v>113</v>
      </c>
      <c r="AC7" s="39">
        <v>92.22</v>
      </c>
      <c r="AD7" s="39" t="s">
        <v>113</v>
      </c>
      <c r="AE7" s="39" t="s">
        <v>113</v>
      </c>
      <c r="AF7" s="39" t="s">
        <v>113</v>
      </c>
      <c r="AG7" s="39" t="s">
        <v>113</v>
      </c>
      <c r="AH7" s="39">
        <v>99.66</v>
      </c>
      <c r="AI7" s="39">
        <v>99.11</v>
      </c>
      <c r="AJ7" s="39" t="s">
        <v>113</v>
      </c>
      <c r="AK7" s="39" t="s">
        <v>113</v>
      </c>
      <c r="AL7" s="39" t="s">
        <v>113</v>
      </c>
      <c r="AM7" s="39" t="s">
        <v>113</v>
      </c>
      <c r="AN7" s="39">
        <v>356.56</v>
      </c>
      <c r="AO7" s="39" t="s">
        <v>113</v>
      </c>
      <c r="AP7" s="39" t="s">
        <v>113</v>
      </c>
      <c r="AQ7" s="39" t="s">
        <v>113</v>
      </c>
      <c r="AR7" s="39" t="s">
        <v>113</v>
      </c>
      <c r="AS7" s="39">
        <v>225.39</v>
      </c>
      <c r="AT7" s="39">
        <v>206.58</v>
      </c>
      <c r="AU7" s="39" t="s">
        <v>113</v>
      </c>
      <c r="AV7" s="39" t="s">
        <v>113</v>
      </c>
      <c r="AW7" s="39" t="s">
        <v>113</v>
      </c>
      <c r="AX7" s="39" t="s">
        <v>113</v>
      </c>
      <c r="AY7" s="39">
        <v>61.76</v>
      </c>
      <c r="AZ7" s="39" t="s">
        <v>113</v>
      </c>
      <c r="BA7" s="39" t="s">
        <v>113</v>
      </c>
      <c r="BB7" s="39" t="s">
        <v>113</v>
      </c>
      <c r="BC7" s="39" t="s">
        <v>113</v>
      </c>
      <c r="BD7" s="39">
        <v>31.84</v>
      </c>
      <c r="BE7" s="39">
        <v>34.54</v>
      </c>
      <c r="BF7" s="39" t="s">
        <v>113</v>
      </c>
      <c r="BG7" s="39" t="s">
        <v>113</v>
      </c>
      <c r="BH7" s="39" t="s">
        <v>113</v>
      </c>
      <c r="BI7" s="39" t="s">
        <v>113</v>
      </c>
      <c r="BJ7" s="39">
        <v>2331.14</v>
      </c>
      <c r="BK7" s="39" t="s">
        <v>113</v>
      </c>
      <c r="BL7" s="39" t="s">
        <v>113</v>
      </c>
      <c r="BM7" s="39" t="s">
        <v>113</v>
      </c>
      <c r="BN7" s="39" t="s">
        <v>113</v>
      </c>
      <c r="BO7" s="39">
        <v>974.93</v>
      </c>
      <c r="BP7" s="39">
        <v>914.53</v>
      </c>
      <c r="BQ7" s="39" t="s">
        <v>113</v>
      </c>
      <c r="BR7" s="39" t="s">
        <v>113</v>
      </c>
      <c r="BS7" s="39" t="s">
        <v>113</v>
      </c>
      <c r="BT7" s="39" t="s">
        <v>113</v>
      </c>
      <c r="BU7" s="39">
        <v>52.32</v>
      </c>
      <c r="BV7" s="39" t="s">
        <v>113</v>
      </c>
      <c r="BW7" s="39" t="s">
        <v>113</v>
      </c>
      <c r="BX7" s="39" t="s">
        <v>113</v>
      </c>
      <c r="BY7" s="39" t="s">
        <v>113</v>
      </c>
      <c r="BZ7" s="39">
        <v>55.32</v>
      </c>
      <c r="CA7" s="39">
        <v>55.73</v>
      </c>
      <c r="CB7" s="39" t="s">
        <v>113</v>
      </c>
      <c r="CC7" s="39" t="s">
        <v>113</v>
      </c>
      <c r="CD7" s="39" t="s">
        <v>113</v>
      </c>
      <c r="CE7" s="39" t="s">
        <v>113</v>
      </c>
      <c r="CF7" s="39">
        <v>277.01</v>
      </c>
      <c r="CG7" s="39" t="s">
        <v>113</v>
      </c>
      <c r="CH7" s="39" t="s">
        <v>113</v>
      </c>
      <c r="CI7" s="39" t="s">
        <v>113</v>
      </c>
      <c r="CJ7" s="39" t="s">
        <v>113</v>
      </c>
      <c r="CK7" s="39">
        <v>283.17</v>
      </c>
      <c r="CL7" s="39">
        <v>276.77999999999997</v>
      </c>
      <c r="CM7" s="39" t="s">
        <v>113</v>
      </c>
      <c r="CN7" s="39" t="s">
        <v>113</v>
      </c>
      <c r="CO7" s="39" t="s">
        <v>113</v>
      </c>
      <c r="CP7" s="39" t="s">
        <v>113</v>
      </c>
      <c r="CQ7" s="39">
        <v>50.12</v>
      </c>
      <c r="CR7" s="39" t="s">
        <v>113</v>
      </c>
      <c r="CS7" s="39" t="s">
        <v>113</v>
      </c>
      <c r="CT7" s="39" t="s">
        <v>113</v>
      </c>
      <c r="CU7" s="39" t="s">
        <v>113</v>
      </c>
      <c r="CV7" s="39">
        <v>60.65</v>
      </c>
      <c r="CW7" s="39">
        <v>59.15</v>
      </c>
      <c r="CX7" s="39" t="s">
        <v>113</v>
      </c>
      <c r="CY7" s="39" t="s">
        <v>113</v>
      </c>
      <c r="CZ7" s="39" t="s">
        <v>113</v>
      </c>
      <c r="DA7" s="39" t="s">
        <v>113</v>
      </c>
      <c r="DB7" s="39">
        <v>84.9</v>
      </c>
      <c r="DC7" s="39" t="s">
        <v>113</v>
      </c>
      <c r="DD7" s="39" t="s">
        <v>113</v>
      </c>
      <c r="DE7" s="39" t="s">
        <v>113</v>
      </c>
      <c r="DF7" s="39" t="s">
        <v>113</v>
      </c>
      <c r="DG7" s="39">
        <v>84.58</v>
      </c>
      <c r="DH7" s="39">
        <v>85.01</v>
      </c>
      <c r="DI7" s="39" t="s">
        <v>113</v>
      </c>
      <c r="DJ7" s="39" t="s">
        <v>113</v>
      </c>
      <c r="DK7" s="39" t="s">
        <v>113</v>
      </c>
      <c r="DL7" s="39" t="s">
        <v>113</v>
      </c>
      <c r="DM7" s="39">
        <v>3.25</v>
      </c>
      <c r="DN7" s="39" t="s">
        <v>113</v>
      </c>
      <c r="DO7" s="39" t="s">
        <v>113</v>
      </c>
      <c r="DP7" s="39" t="s">
        <v>113</v>
      </c>
      <c r="DQ7" s="39" t="s">
        <v>113</v>
      </c>
      <c r="DR7" s="39">
        <v>22.9</v>
      </c>
      <c r="DS7" s="39">
        <v>22.37</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2.0499999999999998</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2018-02-22T07:38:09Z</cp:lastPrinted>
  <dcterms:created xsi:type="dcterms:W3CDTF">2017-12-25T01:58:29Z</dcterms:created>
  <dcterms:modified xsi:type="dcterms:W3CDTF">2018-02-22T07:38:11Z</dcterms:modified>
</cp:coreProperties>
</file>