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AL10" i="4"/>
  <c r="I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<sst xmlns="http://schemas.openxmlformats.org/spreadsheetml/2006/main" count="232" uniqueCount="120">
  <si>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</si>
  <si>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</si>
  <si>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</si>
  <si>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</si>
  <si>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</si>
  <si>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</si>
  <si>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</si>
  <si>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</si>
  <si>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</si>
  <si>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</si>
  <si>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</si>
  <si>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</si>
  <si>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</si>
  <si>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</si>
  <si>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</si>
  <si>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</si>
  <si>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</si>
  <si>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</si>
  <si>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</si>
  <si>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</si>
  <si>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</si>
  <si>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</si>
  <si>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</si>
  <si>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</si>
  <si>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</si>
  <si>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</si>
  <si>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</si>
  <si>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</si>
  <si>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</si>
  <si>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</si>
  <si>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</si>
  <si>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</si>
  <si>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</si>
  <si>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</si>
  <si>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</si>
  <si>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</si>
  <si>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</si>
  <si>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</si>
  <si>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</si>
  <si>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</si>
  <si>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</si>
  <si>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</si>
  <si>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</si>
  <si>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</si>
  <si>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</si>
  <si>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</si>
  <si>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</si>
  <si>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</si>
  <si>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</si>
  <si>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</si>
  <si>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</si>
  <si>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</si>
  <si>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</si>
  <si>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</si>
  <si>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</si>
  <si>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</si>
  <si>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</si>
  <si>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</si>
  <si>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</si>
  <si>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</si>
  <si>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</si>
  <si>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</si>
  <si>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</si>
  <si>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</si>
  <si>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</si>
  <si>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</si>
  <si>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</si>
  <si>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</si>
  <si>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</si>
  <si>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</si>
  <si>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</si>
  <si>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</si>
  <si>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</si>
  <si>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</si>
  <si>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</si>
  <si>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</si>
  <si>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</si>
  <si>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</si>
  <si>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</si>
  <si>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</si>
  <si>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</si>
  <si>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</si>
  <si>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</si>
  <si>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</si>
  <si>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</si>
  <si>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</si>
  <si>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</si>
  <si>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</si>
  <si>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</si>
  <si>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</si>
  <si>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</si>
  <si>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</si>
  <si>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</si>
  <si>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</si>
  <si>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</si>
  <si>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</si>
  <si>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</si>
  <si>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</si>
  <si>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</si>
  <si>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</si>
  <si>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</si>
  <si>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</si>
  <si>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</si>
  <si>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</si>
  <si>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</si>
  <si>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知多市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</si>
  <si>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</si>
  <si>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</si>
  <si>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</si>
  <si>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</si>
  <si>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</si>
  <si>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</si>
  <si>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</si>
  <si>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</si>
  <si>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</si>
  <si>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</si>
  <si>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積極的な更新投資が必要な状況ではあるが、資金に余裕が無いため更新が進まない状態です。
　更新計画の見直しを行ったのちに、更新に必要な資金をどのように調達するのか、どのタイミングで料金改定を行うのか具体的な検討を行い、平成30年度に経営戦略を策定する予定です。</t>
    <rPh sb="45" eb="47">
      <t>コウシン</t>
    </rPh>
    <rPh sb="47" eb="49">
      <t>ケイカク</t>
    </rPh>
    <rPh sb="50" eb="52">
      <t>ミナオ</t>
    </rPh>
    <rPh sb="54" eb="55">
      <t>オコナ</t>
    </rPh>
    <rPh sb="90" eb="92">
      <t>リョウキン</t>
    </rPh>
    <rPh sb="92" eb="94">
      <t>カイテイ</t>
    </rPh>
    <rPh sb="95" eb="96">
      <t>オコナ</t>
    </rPh>
    <rPh sb="99" eb="102">
      <t>グタイテキ</t>
    </rPh>
    <rPh sb="106" eb="107">
      <t>オコナ</t>
    </rPh>
    <rPh sb="109" eb="111">
      <t>ヘイセイ</t>
    </rPh>
    <rPh sb="113" eb="115">
      <t>ネンド</t>
    </rPh>
    <rPh sb="116" eb="118">
      <t>ケイエイ</t>
    </rPh>
    <rPh sb="118" eb="120">
      <t>センリャク</t>
    </rPh>
    <rPh sb="121" eb="123">
      <t>サクテイ</t>
    </rPh>
    <rPh sb="125" eb="127">
      <t>ヨテイ</t>
    </rPh>
    <phoneticPr fontId="7"/>
  </si>
  <si>
    <t>非設置</t>
    <rPh sb="0" eb="1">
      <t>ヒ</t>
    </rPh>
    <rPh sb="1" eb="3">
      <t>セッチ</t>
    </rPh>
    <phoneticPr fontId="4"/>
  </si>
  <si>
    <t>　①有形固定資産減価償却率、②管路経年化率ともに上昇傾向にあるのは、第３期拡張事業で整備した配水池、機械及び装置、管路が更新時期を迎えているためです。
　また、類似団体に比べ当市下水道事業の普及は早く、同時施工で布設替をした管路も法定耐用年数を経過し始めているため、②管路経年化率は類似団体平均を上回り、③管路更新率は類似団体平均を下回っております。急激な老朽化に対応するため老朽管更新のペースアップが重要課題となっていますが、工事費や工事担当職員の確保が懸案となっています。</t>
    <rPh sb="34" eb="35">
      <t>ダイ</t>
    </rPh>
    <rPh sb="36" eb="37">
      <t>キ</t>
    </rPh>
    <rPh sb="46" eb="49">
      <t>ハイスイチ</t>
    </rPh>
    <rPh sb="50" eb="52">
      <t>キカイ</t>
    </rPh>
    <rPh sb="52" eb="53">
      <t>オヨ</t>
    </rPh>
    <rPh sb="54" eb="56">
      <t>ソウチ</t>
    </rPh>
    <rPh sb="60" eb="62">
      <t>コウシン</t>
    </rPh>
    <rPh sb="62" eb="64">
      <t>ジキ</t>
    </rPh>
    <rPh sb="65" eb="66">
      <t>ムカ</t>
    </rPh>
    <rPh sb="80" eb="82">
      <t>ルイジ</t>
    </rPh>
    <rPh sb="82" eb="84">
      <t>ダンタイ</t>
    </rPh>
    <rPh sb="85" eb="86">
      <t>クラ</t>
    </rPh>
    <rPh sb="87" eb="89">
      <t>トウシ</t>
    </rPh>
    <rPh sb="89" eb="92">
      <t>ゲスイドウ</t>
    </rPh>
    <rPh sb="92" eb="94">
      <t>ジギョウ</t>
    </rPh>
    <rPh sb="95" eb="97">
      <t>フキュウ</t>
    </rPh>
    <rPh sb="98" eb="99">
      <t>ハヤ</t>
    </rPh>
    <rPh sb="101" eb="103">
      <t>ドウジ</t>
    </rPh>
    <rPh sb="103" eb="105">
      <t>セコウ</t>
    </rPh>
    <rPh sb="106" eb="109">
      <t>フセツガ</t>
    </rPh>
    <rPh sb="112" eb="114">
      <t>カンロ</t>
    </rPh>
    <rPh sb="115" eb="117">
      <t>ホウテイ</t>
    </rPh>
    <rPh sb="117" eb="119">
      <t>タイヨウ</t>
    </rPh>
    <rPh sb="119" eb="121">
      <t>ネンスウ</t>
    </rPh>
    <rPh sb="122" eb="124">
      <t>ケイカ</t>
    </rPh>
    <rPh sb="125" eb="126">
      <t>ハジ</t>
    </rPh>
    <rPh sb="134" eb="136">
      <t>カンロ</t>
    </rPh>
    <rPh sb="136" eb="138">
      <t>ケイネン</t>
    </rPh>
    <rPh sb="138" eb="139">
      <t>カ</t>
    </rPh>
    <rPh sb="139" eb="140">
      <t>リツ</t>
    </rPh>
    <rPh sb="141" eb="143">
      <t>ルイジ</t>
    </rPh>
    <rPh sb="143" eb="145">
      <t>ダンタイ</t>
    </rPh>
    <rPh sb="145" eb="147">
      <t>ヘイキン</t>
    </rPh>
    <rPh sb="148" eb="150">
      <t>ウワマワ</t>
    </rPh>
    <rPh sb="153" eb="155">
      <t>カンロ</t>
    </rPh>
    <rPh sb="166" eb="167">
      <t>シタ</t>
    </rPh>
    <rPh sb="167" eb="168">
      <t>マワ</t>
    </rPh>
    <rPh sb="175" eb="177">
      <t>キュウゲキ</t>
    </rPh>
    <rPh sb="178" eb="181">
      <t>ロウキュウカ</t>
    </rPh>
    <rPh sb="182" eb="184">
      <t>タイオウ</t>
    </rPh>
    <rPh sb="188" eb="190">
      <t>ロウキュウ</t>
    </rPh>
    <rPh sb="190" eb="191">
      <t>カン</t>
    </rPh>
    <rPh sb="201" eb="203">
      <t>ジュウヨウ</t>
    </rPh>
    <rPh sb="203" eb="205">
      <t>カダイ</t>
    </rPh>
    <rPh sb="214" eb="217">
      <t>コウジヒ</t>
    </rPh>
    <rPh sb="218" eb="220">
      <t>コウジ</t>
    </rPh>
    <rPh sb="220" eb="222">
      <t>タントウ</t>
    </rPh>
    <rPh sb="222" eb="224">
      <t>ショクイン</t>
    </rPh>
    <rPh sb="225" eb="227">
      <t>カクホ</t>
    </rPh>
    <rPh sb="228" eb="230">
      <t>ケンアン</t>
    </rPh>
    <phoneticPr fontId="7"/>
  </si>
  <si>
    <t>　平成26年度に行われた会計制度の変更による影響が、①経常収支比率と③流動比率、⑤料金回収率、⑥給水原価に出ており、健全な状態で経営が行われていると言えます。
　しかし、①経常収支比率、③流動比率、⑤料金回収率が類似団体平均を下回っており、将来の更新需要に備え給水収益の増収を図り、内部留保資金が増額できるよう経営を強化する必要があります。
　④企業債残高対給水収益比率が徐々に上昇していますが、平成26年度より基幹配水管の耐震バイパス化計画による工事に着手し、その財源のため企業債借入を15年ぶりに再開したことによります。今後は、起債充当率を抑えながら計画的に借入を行う予定です。
　⑦施設利用率については、全国平均・類似団体平均ともに下回っていますが、第２供給点整備計画で計画されている9,500㎥を除いた現在の配水能力に対する割合は69.57％となっており、適切な施設規模と言えます。
　⑧有収率は類似団体平均を上回り安定していますが、更なる向上を目指し、計画的に老朽管の更新を進めていきます。
　</t>
    <rPh sb="1" eb="3">
      <t>ヘイセイ</t>
    </rPh>
    <rPh sb="48" eb="50">
      <t>キュウスイ</t>
    </rPh>
    <rPh sb="50" eb="52">
      <t>ゲンカ</t>
    </rPh>
    <rPh sb="74" eb="75">
      <t>イ</t>
    </rPh>
    <rPh sb="86" eb="88">
      <t>ケイジョウ</t>
    </rPh>
    <rPh sb="88" eb="90">
      <t>シュウシ</t>
    </rPh>
    <rPh sb="90" eb="92">
      <t>ヒリツ</t>
    </rPh>
    <rPh sb="94" eb="96">
      <t>リュウドウ</t>
    </rPh>
    <rPh sb="96" eb="98">
      <t>ヒリツ</t>
    </rPh>
    <rPh sb="100" eb="102">
      <t>リョウキン</t>
    </rPh>
    <rPh sb="102" eb="104">
      <t>カイシュウ</t>
    </rPh>
    <rPh sb="104" eb="105">
      <t>リツ</t>
    </rPh>
    <rPh sb="106" eb="108">
      <t>ルイジ</t>
    </rPh>
    <rPh sb="108" eb="110">
      <t>ダンタイ</t>
    </rPh>
    <rPh sb="110" eb="112">
      <t>ヘイキン</t>
    </rPh>
    <rPh sb="113" eb="115">
      <t>シタマワ</t>
    </rPh>
    <rPh sb="120" eb="122">
      <t>ショウライ</t>
    </rPh>
    <rPh sb="123" eb="125">
      <t>コウシン</t>
    </rPh>
    <rPh sb="125" eb="127">
      <t>ジュヨウ</t>
    </rPh>
    <rPh sb="128" eb="129">
      <t>ソナ</t>
    </rPh>
    <rPh sb="135" eb="137">
      <t>ゾウシュウ</t>
    </rPh>
    <rPh sb="138" eb="139">
      <t>ハカ</t>
    </rPh>
    <rPh sb="141" eb="143">
      <t>ナイブ</t>
    </rPh>
    <rPh sb="143" eb="145">
      <t>リュウホ</t>
    </rPh>
    <rPh sb="145" eb="147">
      <t>シキン</t>
    </rPh>
    <rPh sb="148" eb="150">
      <t>ゾウガク</t>
    </rPh>
    <rPh sb="155" eb="157">
      <t>ケイエイ</t>
    </rPh>
    <rPh sb="158" eb="160">
      <t>キョウカ</t>
    </rPh>
    <rPh sb="162" eb="164">
      <t>ヒツヨウ</t>
    </rPh>
    <rPh sb="173" eb="175">
      <t>キギョウ</t>
    </rPh>
    <rPh sb="175" eb="176">
      <t>サイ</t>
    </rPh>
    <rPh sb="176" eb="178">
      <t>ザンダカ</t>
    </rPh>
    <rPh sb="178" eb="179">
      <t>タイ</t>
    </rPh>
    <rPh sb="179" eb="181">
      <t>キュウスイ</t>
    </rPh>
    <rPh sb="181" eb="183">
      <t>シュウエキ</t>
    </rPh>
    <rPh sb="183" eb="185">
      <t>ヒリツ</t>
    </rPh>
    <rPh sb="186" eb="188">
      <t>ジョジョ</t>
    </rPh>
    <rPh sb="189" eb="191">
      <t>ジョウショウ</t>
    </rPh>
    <rPh sb="198" eb="200">
      <t>ヘイセイ</t>
    </rPh>
    <rPh sb="202" eb="204">
      <t>ネンド</t>
    </rPh>
    <rPh sb="206" eb="208">
      <t>キカン</t>
    </rPh>
    <rPh sb="208" eb="211">
      <t>ハイスイカン</t>
    </rPh>
    <rPh sb="212" eb="214">
      <t>タイシン</t>
    </rPh>
    <rPh sb="218" eb="219">
      <t>カ</t>
    </rPh>
    <rPh sb="219" eb="221">
      <t>ケイカク</t>
    </rPh>
    <rPh sb="224" eb="226">
      <t>コウジ</t>
    </rPh>
    <rPh sb="227" eb="229">
      <t>チャクシュ</t>
    </rPh>
    <rPh sb="233" eb="235">
      <t>ザイゲン</t>
    </rPh>
    <rPh sb="238" eb="240">
      <t>キギョウ</t>
    </rPh>
    <rPh sb="240" eb="241">
      <t>サイ</t>
    </rPh>
    <rPh sb="241" eb="243">
      <t>カリイレ</t>
    </rPh>
    <rPh sb="246" eb="247">
      <t>ネン</t>
    </rPh>
    <rPh sb="250" eb="252">
      <t>サイカイ</t>
    </rPh>
    <rPh sb="262" eb="264">
      <t>コンゴ</t>
    </rPh>
    <rPh sb="266" eb="268">
      <t>キサイ</t>
    </rPh>
    <rPh sb="268" eb="270">
      <t>ジュウトウ</t>
    </rPh>
    <rPh sb="270" eb="271">
      <t>リツ</t>
    </rPh>
    <rPh sb="272" eb="273">
      <t>オサ</t>
    </rPh>
    <rPh sb="277" eb="280">
      <t>ケイカクテキ</t>
    </rPh>
    <rPh sb="281" eb="283">
      <t>カリイレ</t>
    </rPh>
    <rPh sb="284" eb="285">
      <t>オコナ</t>
    </rPh>
    <rPh sb="286" eb="288">
      <t>ヨテイ</t>
    </rPh>
    <rPh sb="398" eb="401">
      <t>ユウシュウリツ</t>
    </rPh>
    <rPh sb="402" eb="404">
      <t>ルイジ</t>
    </rPh>
    <rPh sb="404" eb="406">
      <t>ダンタイ</t>
    </rPh>
    <rPh sb="406" eb="408">
      <t>ヘイキン</t>
    </rPh>
    <rPh sb="409" eb="411">
      <t>ウワマワ</t>
    </rPh>
    <rPh sb="412" eb="414">
      <t>アンテイ</t>
    </rPh>
    <rPh sb="421" eb="422">
      <t>サラ</t>
    </rPh>
    <rPh sb="424" eb="426">
      <t>コウジョウ</t>
    </rPh>
    <rPh sb="427" eb="429">
      <t>メザ</t>
    </rPh>
    <rPh sb="431" eb="434">
      <t>ケイカクテキ</t>
    </rPh>
    <rPh sb="435" eb="437">
      <t>ロウキュウ</t>
    </rPh>
    <rPh sb="437" eb="438">
      <t>カン</t>
    </rPh>
    <rPh sb="439" eb="441">
      <t>コウシン</t>
    </rPh>
    <rPh sb="442" eb="443">
      <t>スス</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</si>
</sst>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0.47</c:v>
                </c:pt>
                <c:pt idx="2">
                  <c:v>0.34</c:v>
                </c:pt>
                <c:pt idx="3">
                  <c:v>0.37</c:v>
                </c:pt>
                <c:pt idx="4">
                  <c:v>0.33</c:v>
                </c:pt>
              </c:numCache>
            </c:numRef>
          </c:val>
          <c:extLst>
            <c:ext xmlns:c16="http://schemas.microsoft.com/office/drawing/2014/chart" uri="{C3380CC4-5D6E-409C-BE32-E72D297353CC}">
              <c16:uniqueId val="{00000000-6D96-4FD0-A2CE-90036597E4C7}"/>
            </c:ext>
          </c:extLst>
        </c:ser>
        <c:dLbls>
          <c:showLegendKey val="0"/>
          <c:showVal val="0"/>
          <c:showCatName val="0"/>
          <c:showSerName val="0"/>
          <c:showPercent val="0"/>
          <c:showBubbleSize val="0"/>
        </c:dLbls>
        <c:gapWidth val="150"/>
        <c:axId val="563731576"/>
        <c:axId val="5637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6D96-4FD0-A2CE-90036597E4C7}"/>
            </c:ext>
          </c:extLst>
        </c:ser>
        <c:dLbls>
          <c:showLegendKey val="0"/>
          <c:showVal val="0"/>
          <c:showCatName val="0"/>
          <c:showSerName val="0"/>
          <c:showPercent val="0"/>
          <c:showBubbleSize val="0"/>
        </c:dLbls>
        <c:marker val="1"/>
        <c:smooth val="0"/>
        <c:axId val="563731576"/>
        <c:axId val="563732360"/>
      </c:lineChart>
      <c:dateAx>
        <c:axId val="563731576"/>
        <c:scaling>
          <c:orientation val="minMax"/>
        </c:scaling>
        <c:delete val="1"/>
        <c:axPos val="b"/>
        <c:numFmt formatCode="ge" sourceLinked="1"/>
        <c:majorTickMark val="none"/>
        <c:minorTickMark val="none"/>
        <c:tickLblPos val="none"/>
        <c:crossAx val="563732360"/>
        <c:crosses val="autoZero"/>
        <c:auto val="1"/>
        <c:lblOffset val="100"/>
        <c:baseTimeUnit val="years"/>
      </c:dateAx>
      <c:valAx>
        <c:axId val="5637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7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56.16</c:v>
                </c:pt>
                <c:pt idx="1">
                  <c:v>55.75</c:v>
                </c:pt>
                <c:pt idx="2">
                  <c:v>55.06</c:v>
                </c:pt>
                <c:pt idx="3">
                  <c:v>54.7</c:v>
                </c:pt>
                <c:pt idx="4">
                  <c:v>55.05</c:v>
                </c:pt>
              </c:numCache>
            </c:numRef>
          </c:val>
          <c:extLst>
            <c:ext xmlns:c16="http://schemas.microsoft.com/office/drawing/2014/chart" uri="{C3380CC4-5D6E-409C-BE32-E72D297353CC}">
              <c16:uniqueId val="{00000000-15DA-4CA7-B148-35BA08688A29}"/>
            </c:ext>
          </c:extLst>
        </c:ser>
        <c:dLbls>
          <c:showLegendKey val="0"/>
          <c:showVal val="0"/>
          <c:showCatName val="0"/>
          <c:showSerName val="0"/>
          <c:showPercent val="0"/>
          <c:showBubbleSize val="0"/>
        </c:dLbls>
        <c:gapWidth val="150"/>
        <c:axId val="374047648"/>
        <c:axId val="3740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15DA-4CA7-B148-35BA08688A29}"/>
            </c:ext>
          </c:extLst>
        </c:ser>
        <c:dLbls>
          <c:showLegendKey val="0"/>
          <c:showVal val="0"/>
          <c:showCatName val="0"/>
          <c:showSerName val="0"/>
          <c:showPercent val="0"/>
          <c:showBubbleSize val="0"/>
        </c:dLbls>
        <c:marker val="1"/>
        <c:smooth val="0"/>
        <c:axId val="374047648"/>
        <c:axId val="374043336"/>
      </c:lineChart>
      <c:dateAx>
        <c:axId val="374047648"/>
        <c:scaling>
          <c:orientation val="minMax"/>
        </c:scaling>
        <c:delete val="1"/>
        <c:axPos val="b"/>
        <c:numFmt formatCode="ge" sourceLinked="1"/>
        <c:majorTickMark val="none"/>
        <c:minorTickMark val="none"/>
        <c:tickLblPos val="none"/>
        <c:crossAx val="374043336"/>
        <c:crosses val="autoZero"/>
        <c:auto val="1"/>
        <c:lblOffset val="100"/>
        <c:baseTimeUnit val="years"/>
      </c:dateAx>
      <c:valAx>
        <c:axId val="3740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94.28</c:v>
                </c:pt>
                <c:pt idx="1">
                  <c:v>94.6</c:v>
                </c:pt>
                <c:pt idx="2">
                  <c:v>93.89</c:v>
                </c:pt>
                <c:pt idx="3">
                  <c:v>94.5</c:v>
                </c:pt>
                <c:pt idx="4">
                  <c:v>94.53</c:v>
                </c:pt>
              </c:numCache>
            </c:numRef>
          </c:val>
          <c:extLst>
            <c:ext xmlns:c16="http://schemas.microsoft.com/office/drawing/2014/chart" uri="{C3380CC4-5D6E-409C-BE32-E72D297353CC}">
              <c16:uniqueId val="{00000000-A408-4C61-851C-EC8ACA743B20}"/>
            </c:ext>
          </c:extLst>
        </c:ser>
        <c:dLbls>
          <c:showLegendKey val="0"/>
          <c:showVal val="0"/>
          <c:showCatName val="0"/>
          <c:showSerName val="0"/>
          <c:showPercent val="0"/>
          <c:showBubbleSize val="0"/>
        </c:dLbls>
        <c:gapWidth val="150"/>
        <c:axId val="374044904"/>
        <c:axId val="374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A408-4C61-851C-EC8ACA743B20}"/>
            </c:ext>
          </c:extLst>
        </c:ser>
        <c:dLbls>
          <c:showLegendKey val="0"/>
          <c:showVal val="0"/>
          <c:showCatName val="0"/>
          <c:showSerName val="0"/>
          <c:showPercent val="0"/>
          <c:showBubbleSize val="0"/>
        </c:dLbls>
        <c:marker val="1"/>
        <c:smooth val="0"/>
        <c:axId val="374044904"/>
        <c:axId val="374049216"/>
      </c:lineChart>
      <c:dateAx>
        <c:axId val="374044904"/>
        <c:scaling>
          <c:orientation val="minMax"/>
        </c:scaling>
        <c:delete val="1"/>
        <c:axPos val="b"/>
        <c:numFmt formatCode="ge" sourceLinked="1"/>
        <c:majorTickMark val="none"/>
        <c:minorTickMark val="none"/>
        <c:tickLblPos val="none"/>
        <c:crossAx val="374049216"/>
        <c:crosses val="autoZero"/>
        <c:auto val="1"/>
        <c:lblOffset val="100"/>
        <c:baseTimeUnit val="years"/>
      </c:dateAx>
      <c:valAx>
        <c:axId val="374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102.24</c:v>
                </c:pt>
                <c:pt idx="1">
                  <c:v>101.88</c:v>
                </c:pt>
                <c:pt idx="2">
                  <c:v>109.42</c:v>
                </c:pt>
                <c:pt idx="3">
                  <c:v>109.48</c:v>
                </c:pt>
                <c:pt idx="4">
                  <c:v>111.18</c:v>
                </c:pt>
              </c:numCache>
            </c:numRef>
          </c:val>
          <c:extLst>
            <c:ext xmlns:c16="http://schemas.microsoft.com/office/drawing/2014/chart" uri="{C3380CC4-5D6E-409C-BE32-E72D297353CC}">
              <c16:uniqueId val="{00000000-14FB-44EE-86AC-FAD9ED6A227C}"/>
            </c:ext>
          </c:extLst>
        </c:ser>
        <c:dLbls>
          <c:showLegendKey val="0"/>
          <c:showVal val="0"/>
          <c:showCatName val="0"/>
          <c:showSerName val="0"/>
          <c:showPercent val="0"/>
          <c:showBubbleSize val="0"/>
        </c:dLbls>
        <c:gapWidth val="150"/>
        <c:axId val="563730792"/>
        <c:axId val="56373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14FB-44EE-86AC-FAD9ED6A227C}"/>
            </c:ext>
          </c:extLst>
        </c:ser>
        <c:dLbls>
          <c:showLegendKey val="0"/>
          <c:showVal val="0"/>
          <c:showCatName val="0"/>
          <c:showSerName val="0"/>
          <c:showPercent val="0"/>
          <c:showBubbleSize val="0"/>
        </c:dLbls>
        <c:marker val="1"/>
        <c:smooth val="0"/>
        <c:axId val="563730792"/>
        <c:axId val="563732752"/>
      </c:lineChart>
      <c:dateAx>
        <c:axId val="563730792"/>
        <c:scaling>
          <c:orientation val="minMax"/>
        </c:scaling>
        <c:delete val="1"/>
        <c:axPos val="b"/>
        <c:numFmt formatCode="ge" sourceLinked="1"/>
        <c:majorTickMark val="none"/>
        <c:minorTickMark val="none"/>
        <c:tickLblPos val="none"/>
        <c:crossAx val="563732752"/>
        <c:crosses val="autoZero"/>
        <c:auto val="1"/>
        <c:lblOffset val="100"/>
        <c:baseTimeUnit val="years"/>
      </c:dateAx>
      <c:valAx>
        <c:axId val="56373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37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39.21</c:v>
                </c:pt>
                <c:pt idx="1">
                  <c:v>40.35</c:v>
                </c:pt>
                <c:pt idx="2">
                  <c:v>46.84</c:v>
                </c:pt>
                <c:pt idx="3">
                  <c:v>47.15</c:v>
                </c:pt>
                <c:pt idx="4">
                  <c:v>47.49</c:v>
                </c:pt>
              </c:numCache>
            </c:numRef>
          </c:val>
          <c:extLst>
            <c:ext xmlns:c16="http://schemas.microsoft.com/office/drawing/2014/chart" uri="{C3380CC4-5D6E-409C-BE32-E72D297353CC}">
              <c16:uniqueId val="{00000000-F9C7-4452-B9CE-A5BD155C67DB}"/>
            </c:ext>
          </c:extLst>
        </c:ser>
        <c:dLbls>
          <c:showLegendKey val="0"/>
          <c:showVal val="0"/>
          <c:showCatName val="0"/>
          <c:showSerName val="0"/>
          <c:showPercent val="0"/>
          <c:showBubbleSize val="0"/>
        </c:dLbls>
        <c:gapWidth val="150"/>
        <c:axId val="563731184"/>
        <c:axId val="37460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F9C7-4452-B9CE-A5BD155C67DB}"/>
            </c:ext>
          </c:extLst>
        </c:ser>
        <c:dLbls>
          <c:showLegendKey val="0"/>
          <c:showVal val="0"/>
          <c:showCatName val="0"/>
          <c:showSerName val="0"/>
          <c:showPercent val="0"/>
          <c:showBubbleSize val="0"/>
        </c:dLbls>
        <c:marker val="1"/>
        <c:smooth val="0"/>
        <c:axId val="563731184"/>
        <c:axId val="374600760"/>
      </c:lineChart>
      <c:dateAx>
        <c:axId val="563731184"/>
        <c:scaling>
          <c:orientation val="minMax"/>
        </c:scaling>
        <c:delete val="1"/>
        <c:axPos val="b"/>
        <c:numFmt formatCode="ge" sourceLinked="1"/>
        <c:majorTickMark val="none"/>
        <c:minorTickMark val="none"/>
        <c:tickLblPos val="none"/>
        <c:crossAx val="374600760"/>
        <c:crosses val="autoZero"/>
        <c:auto val="1"/>
        <c:lblOffset val="100"/>
        <c:baseTimeUnit val="years"/>
      </c:dateAx>
      <c:valAx>
        <c:axId val="37460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7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11.72</c:v>
                </c:pt>
                <c:pt idx="1">
                  <c:v>11.76</c:v>
                </c:pt>
                <c:pt idx="2">
                  <c:v>11.77</c:v>
                </c:pt>
                <c:pt idx="3">
                  <c:v>14.43</c:v>
                </c:pt>
                <c:pt idx="4">
                  <c:v>16.7</c:v>
                </c:pt>
              </c:numCache>
            </c:numRef>
          </c:val>
          <c:extLst>
            <c:ext xmlns:c16="http://schemas.microsoft.com/office/drawing/2014/chart" uri="{C3380CC4-5D6E-409C-BE32-E72D297353CC}">
              <c16:uniqueId val="{00000000-8B79-48DB-96C4-F9D0F8F5F64C}"/>
            </c:ext>
          </c:extLst>
        </c:ser>
        <c:dLbls>
          <c:showLegendKey val="0"/>
          <c:showVal val="0"/>
          <c:showCatName val="0"/>
          <c:showSerName val="0"/>
          <c:showPercent val="0"/>
          <c:showBubbleSize val="0"/>
        </c:dLbls>
        <c:gapWidth val="150"/>
        <c:axId val="374605856"/>
        <c:axId val="37460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8B79-48DB-96C4-F9D0F8F5F64C}"/>
            </c:ext>
          </c:extLst>
        </c:ser>
        <c:dLbls>
          <c:showLegendKey val="0"/>
          <c:showVal val="0"/>
          <c:showCatName val="0"/>
          <c:showSerName val="0"/>
          <c:showPercent val="0"/>
          <c:showBubbleSize val="0"/>
        </c:dLbls>
        <c:marker val="1"/>
        <c:smooth val="0"/>
        <c:axId val="374605856"/>
        <c:axId val="374606640"/>
      </c:lineChart>
      <c:dateAx>
        <c:axId val="374605856"/>
        <c:scaling>
          <c:orientation val="minMax"/>
        </c:scaling>
        <c:delete val="1"/>
        <c:axPos val="b"/>
        <c:numFmt formatCode="ge" sourceLinked="1"/>
        <c:majorTickMark val="none"/>
        <c:minorTickMark val="none"/>
        <c:tickLblPos val="none"/>
        <c:crossAx val="374606640"/>
        <c:crosses val="autoZero"/>
        <c:auto val="1"/>
        <c:lblOffset val="100"/>
        <c:baseTimeUnit val="years"/>
      </c:dateAx>
      <c:valAx>
        <c:axId val="3746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D-4484-82E0-13D49F572DFE}"/>
            </c:ext>
          </c:extLst>
        </c:ser>
        <c:dLbls>
          <c:showLegendKey val="0"/>
          <c:showVal val="0"/>
          <c:showCatName val="0"/>
          <c:showSerName val="0"/>
          <c:showPercent val="0"/>
          <c:showBubbleSize val="0"/>
        </c:dLbls>
        <c:gapWidth val="150"/>
        <c:axId val="374605464"/>
        <c:axId val="37460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89AD-4484-82E0-13D49F572DFE}"/>
            </c:ext>
          </c:extLst>
        </c:ser>
        <c:dLbls>
          <c:showLegendKey val="0"/>
          <c:showVal val="0"/>
          <c:showCatName val="0"/>
          <c:showSerName val="0"/>
          <c:showPercent val="0"/>
          <c:showBubbleSize val="0"/>
        </c:dLbls>
        <c:marker val="1"/>
        <c:smooth val="0"/>
        <c:axId val="374605464"/>
        <c:axId val="374607816"/>
      </c:lineChart>
      <c:dateAx>
        <c:axId val="374605464"/>
        <c:scaling>
          <c:orientation val="minMax"/>
        </c:scaling>
        <c:delete val="1"/>
        <c:axPos val="b"/>
        <c:numFmt formatCode="ge" sourceLinked="1"/>
        <c:majorTickMark val="none"/>
        <c:minorTickMark val="none"/>
        <c:tickLblPos val="none"/>
        <c:crossAx val="374607816"/>
        <c:crosses val="autoZero"/>
        <c:auto val="1"/>
        <c:lblOffset val="100"/>
        <c:baseTimeUnit val="years"/>
      </c:dateAx>
      <c:valAx>
        <c:axId val="37460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60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417.22</c:v>
                </c:pt>
                <c:pt idx="1">
                  <c:v>534.66</c:v>
                </c:pt>
                <c:pt idx="2">
                  <c:v>179.56</c:v>
                </c:pt>
                <c:pt idx="3">
                  <c:v>180.31</c:v>
                </c:pt>
                <c:pt idx="4">
                  <c:v>226.33</c:v>
                </c:pt>
              </c:numCache>
            </c:numRef>
          </c:val>
          <c:extLst>
            <c:ext xmlns:c16="http://schemas.microsoft.com/office/drawing/2014/chart" uri="{C3380CC4-5D6E-409C-BE32-E72D297353CC}">
              <c16:uniqueId val="{00000000-AEAD-403C-A70F-975E6676D415}"/>
            </c:ext>
          </c:extLst>
        </c:ser>
        <c:dLbls>
          <c:showLegendKey val="0"/>
          <c:showVal val="0"/>
          <c:showCatName val="0"/>
          <c:showSerName val="0"/>
          <c:showPercent val="0"/>
          <c:showBubbleSize val="0"/>
        </c:dLbls>
        <c:gapWidth val="150"/>
        <c:axId val="375040288"/>
        <c:axId val="37504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AEAD-403C-A70F-975E6676D415}"/>
            </c:ext>
          </c:extLst>
        </c:ser>
        <c:dLbls>
          <c:showLegendKey val="0"/>
          <c:showVal val="0"/>
          <c:showCatName val="0"/>
          <c:showSerName val="0"/>
          <c:showPercent val="0"/>
          <c:showBubbleSize val="0"/>
        </c:dLbls>
        <c:marker val="1"/>
        <c:smooth val="0"/>
        <c:axId val="375040288"/>
        <c:axId val="375041072"/>
      </c:lineChart>
      <c:dateAx>
        <c:axId val="375040288"/>
        <c:scaling>
          <c:orientation val="minMax"/>
        </c:scaling>
        <c:delete val="1"/>
        <c:axPos val="b"/>
        <c:numFmt formatCode="ge" sourceLinked="1"/>
        <c:majorTickMark val="none"/>
        <c:minorTickMark val="none"/>
        <c:tickLblPos val="none"/>
        <c:crossAx val="375041072"/>
        <c:crosses val="autoZero"/>
        <c:auto val="1"/>
        <c:lblOffset val="100"/>
        <c:baseTimeUnit val="years"/>
      </c:dateAx>
      <c:valAx>
        <c:axId val="37504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70.56</c:v>
                </c:pt>
                <c:pt idx="1">
                  <c:v>65.17</c:v>
                </c:pt>
                <c:pt idx="2">
                  <c:v>75.02</c:v>
                </c:pt>
                <c:pt idx="3">
                  <c:v>83.59</c:v>
                </c:pt>
                <c:pt idx="4">
                  <c:v>91.55</c:v>
                </c:pt>
              </c:numCache>
            </c:numRef>
          </c:val>
          <c:extLst>
            <c:ext xmlns:c16="http://schemas.microsoft.com/office/drawing/2014/chart" uri="{C3380CC4-5D6E-409C-BE32-E72D297353CC}">
              <c16:uniqueId val="{00000000-5E77-4DF8-BB6F-7628007D1917}"/>
            </c:ext>
          </c:extLst>
        </c:ser>
        <c:dLbls>
          <c:showLegendKey val="0"/>
          <c:showVal val="0"/>
          <c:showCatName val="0"/>
          <c:showSerName val="0"/>
          <c:showPercent val="0"/>
          <c:showBubbleSize val="0"/>
        </c:dLbls>
        <c:gapWidth val="150"/>
        <c:axId val="375042248"/>
        <c:axId val="37504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5E77-4DF8-BB6F-7628007D1917}"/>
            </c:ext>
          </c:extLst>
        </c:ser>
        <c:dLbls>
          <c:showLegendKey val="0"/>
          <c:showVal val="0"/>
          <c:showCatName val="0"/>
          <c:showSerName val="0"/>
          <c:showPercent val="0"/>
          <c:showBubbleSize val="0"/>
        </c:dLbls>
        <c:marker val="1"/>
        <c:smooth val="0"/>
        <c:axId val="375042248"/>
        <c:axId val="375045384"/>
      </c:lineChart>
      <c:dateAx>
        <c:axId val="375042248"/>
        <c:scaling>
          <c:orientation val="minMax"/>
        </c:scaling>
        <c:delete val="1"/>
        <c:axPos val="b"/>
        <c:numFmt formatCode="ge" sourceLinked="1"/>
        <c:majorTickMark val="none"/>
        <c:minorTickMark val="none"/>
        <c:tickLblPos val="none"/>
        <c:crossAx val="375045384"/>
        <c:crosses val="autoZero"/>
        <c:auto val="1"/>
        <c:lblOffset val="100"/>
        <c:baseTimeUnit val="years"/>
      </c:dateAx>
      <c:valAx>
        <c:axId val="37504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4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98.36</c:v>
                </c:pt>
                <c:pt idx="1">
                  <c:v>96.3</c:v>
                </c:pt>
                <c:pt idx="2">
                  <c:v>104.18</c:v>
                </c:pt>
                <c:pt idx="3">
                  <c:v>104.4</c:v>
                </c:pt>
                <c:pt idx="4">
                  <c:v>104.74</c:v>
                </c:pt>
              </c:numCache>
            </c:numRef>
          </c:val>
          <c:extLst>
            <c:ext xmlns:c16="http://schemas.microsoft.com/office/drawing/2014/chart" uri="{C3380CC4-5D6E-409C-BE32-E72D297353CC}">
              <c16:uniqueId val="{00000000-6C4F-42A5-9104-45C8D94ADBCD}"/>
            </c:ext>
          </c:extLst>
        </c:ser>
        <c:dLbls>
          <c:showLegendKey val="0"/>
          <c:showVal val="0"/>
          <c:showCatName val="0"/>
          <c:showSerName val="0"/>
          <c:showPercent val="0"/>
          <c:showBubbleSize val="0"/>
        </c:dLbls>
        <c:gapWidth val="150"/>
        <c:axId val="427129944"/>
        <c:axId val="42712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6C4F-42A5-9104-45C8D94ADBCD}"/>
            </c:ext>
          </c:extLst>
        </c:ser>
        <c:dLbls>
          <c:showLegendKey val="0"/>
          <c:showVal val="0"/>
          <c:showCatName val="0"/>
          <c:showSerName val="0"/>
          <c:showPercent val="0"/>
          <c:showBubbleSize val="0"/>
        </c:dLbls>
        <c:marker val="1"/>
        <c:smooth val="0"/>
        <c:axId val="427129944"/>
        <c:axId val="427126024"/>
      </c:lineChart>
      <c:dateAx>
        <c:axId val="427129944"/>
        <c:scaling>
          <c:orientation val="minMax"/>
        </c:scaling>
        <c:delete val="1"/>
        <c:axPos val="b"/>
        <c:numFmt formatCode="ge" sourceLinked="1"/>
        <c:majorTickMark val="none"/>
        <c:minorTickMark val="none"/>
        <c:tickLblPos val="none"/>
        <c:crossAx val="427126024"/>
        <c:crosses val="autoZero"/>
        <c:auto val="1"/>
        <c:lblOffset val="100"/>
        <c:baseTimeUnit val="years"/>
      </c:dateAx>
      <c:valAx>
        <c:axId val="4271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121.82</c:v>
                </c:pt>
                <c:pt idx="1">
                  <c:v>124.21</c:v>
                </c:pt>
                <c:pt idx="2">
                  <c:v>114.7</c:v>
                </c:pt>
                <c:pt idx="3">
                  <c:v>114.16</c:v>
                </c:pt>
                <c:pt idx="4">
                  <c:v>113.8</c:v>
                </c:pt>
              </c:numCache>
            </c:numRef>
          </c:val>
          <c:extLst>
            <c:ext xmlns:c16="http://schemas.microsoft.com/office/drawing/2014/chart" uri="{C3380CC4-5D6E-409C-BE32-E72D297353CC}">
              <c16:uniqueId val="{00000000-6D75-40CB-A586-CB630B4817ED}"/>
            </c:ext>
          </c:extLst>
        </c:ser>
        <c:dLbls>
          <c:showLegendKey val="0"/>
          <c:showVal val="0"/>
          <c:showCatName val="0"/>
          <c:showSerName val="0"/>
          <c:showPercent val="0"/>
          <c:showBubbleSize val="0"/>
        </c:dLbls>
        <c:gapWidth val="150"/>
        <c:axId val="427129160"/>
        <c:axId val="42712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6D75-40CB-A586-CB630B4817ED}"/>
            </c:ext>
          </c:extLst>
        </c:ser>
        <c:dLbls>
          <c:showLegendKey val="0"/>
          <c:showVal val="0"/>
          <c:showCatName val="0"/>
          <c:showSerName val="0"/>
          <c:showPercent val="0"/>
          <c:showBubbleSize val="0"/>
        </c:dLbls>
        <c:marker val="1"/>
        <c:smooth val="0"/>
        <c:axId val="427129160"/>
        <c:axId val="427126416"/>
      </c:lineChart>
      <c:dateAx>
        <c:axId val="427129160"/>
        <c:scaling>
          <c:orientation val="minMax"/>
        </c:scaling>
        <c:delete val="1"/>
        <c:axPos val="b"/>
        <c:numFmt formatCode="ge" sourceLinked="1"/>
        <c:majorTickMark val="none"/>
        <c:minorTickMark val="none"/>
        <c:tickLblPos val="none"/>
        <c:crossAx val="427126416"/>
        <c:crosses val="autoZero"/>
        <c:auto val="1"/>
        <c:lblOffset val="100"/>
        <c:baseTimeUnit val="years"/>
      </c:dateAx>
      <c:valAx>
        <c:axId val="42712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知多市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86076</v>
      </c>
      <c r="AM8" s="61"/>
      <c r="AN8" s="61"/>
      <c r="AO8" s="61"/>
      <c r="AP8" s="61"/>
      <c r="AQ8" s="61"/>
      <c r="AR8" s="61"/>
      <c r="AS8" s="61"/>
      <c r="AT8" s="51">
        <f>データ!$S$6</f>
        <v>45.9</v>
      </c>
      <c r="AU8" s="52"/>
      <c r="AV8" s="52"/>
      <c r="AW8" s="52"/>
      <c r="AX8" s="52"/>
      <c r="AY8" s="52"/>
      <c r="AZ8" s="52"/>
      <c r="BA8" s="52"/>
      <c r="BB8" s="53">
        <f>データ!$T$6</f>
        <v>1875.29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81.42</v>
      </c>
      <c r="J10" s="52"/>
      <c r="K10" s="52"/>
      <c r="L10" s="52"/>
      <c r="M10" s="52"/>
      <c r="N10" s="52"/>
      <c r="O10" s="64"/>
      <c r="P10" s="53">
        <f>データ!$P$6</f>
        <v>99.93</v>
      </c>
      <c r="Q10" s="53"/>
      <c r="R10" s="53"/>
      <c r="S10" s="53"/>
      <c r="T10" s="53"/>
      <c r="U10" s="53"/>
      <c r="V10" s="53"/>
      <c r="W10" s="61">
        <f>データ!$Q$6</f>
        <v>2170</v>
      </c>
      <c r="X10" s="61"/>
      <c r="Y10" s="61"/>
      <c r="Z10" s="61"/>
      <c r="AA10" s="61"/>
      <c r="AB10" s="61"/>
      <c r="AC10" s="61"/>
      <c r="AD10" s="2"/>
      <c r="AE10" s="2"/>
      <c r="AF10" s="2"/>
      <c r="AG10" s="2"/>
      <c r="AH10" s="5"/>
      <c r="AI10" s="5"/>
      <c r="AJ10" s="5"/>
      <c r="AK10" s="5"/>
      <c r="AL10" s="61">
        <f>データ!$U$6</f>
        <v>85790</v>
      </c>
      <c r="AM10" s="61"/>
      <c r="AN10" s="61"/>
      <c r="AO10" s="61"/>
      <c r="AP10" s="61"/>
      <c r="AQ10" s="61"/>
      <c r="AR10" s="61"/>
      <c r="AS10" s="61"/>
      <c r="AT10" s="51">
        <f>データ!$V$6</f>
        <v>45.9</v>
      </c>
      <c r="AU10" s="52"/>
      <c r="AV10" s="52"/>
      <c r="AW10" s="52"/>
      <c r="AX10" s="52"/>
      <c r="AY10" s="52"/>
      <c r="AZ10" s="52"/>
      <c r="BA10" s="52"/>
      <c r="BB10" s="53">
        <f>データ!$W$6</f>
        <v>1869.06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232246</v>
      </c>
      <c r="D6" s="34">
        <f t="shared" si="3"/>
        <v>46</v>
      </c>
      <c r="E6" s="34">
        <f t="shared" si="3"/>
        <v>1</v>
      </c>
      <c r="F6" s="34">
        <f t="shared" si="3"/>
        <v>0</v>
      </c>
      <c r="G6" s="34">
        <f t="shared" si="3"/>
        <v>1</v>
      </c>
      <c r="H6" s="34" t="str">
        <f t="shared" si="3"/>
        <v>愛知県　知多市</v>
      </c>
      <c r="I6" s="34" t="str">
        <f t="shared" si="3"/>
        <v>法適用</v>
      </c>
      <c r="J6" s="34" t="str">
        <f t="shared" si="3"/>
        <v>水道事業</v>
      </c>
      <c r="K6" s="34" t="str">
        <f t="shared" si="3"/>
        <v>末端給水事業</v>
      </c>
      <c r="L6" s="34" t="str">
        <f t="shared" si="3"/>
        <v>A4</v>
      </c>
      <c r="M6" s="34">
        <f t="shared" si="3"/>
        <v>0</v>
      </c>
      <c r="N6" s="35" t="str">
        <f t="shared" si="3"/>
        <v>-</v>
      </c>
      <c r="O6" s="35">
        <f t="shared" si="3"/>
        <v>81.42</v>
      </c>
      <c r="P6" s="35">
        <f t="shared" si="3"/>
        <v>99.93</v>
      </c>
      <c r="Q6" s="35">
        <f t="shared" si="3"/>
        <v>2170</v>
      </c>
      <c r="R6" s="35">
        <f t="shared" si="3"/>
        <v>86076</v>
      </c>
      <c r="S6" s="35">
        <f t="shared" si="3"/>
        <v>45.9</v>
      </c>
      <c r="T6" s="35">
        <f t="shared" si="3"/>
        <v>1875.29</v>
      </c>
      <c r="U6" s="35">
        <f t="shared" si="3"/>
        <v>85790</v>
      </c>
      <c r="V6" s="35">
        <f t="shared" si="3"/>
        <v>45.9</v>
      </c>
      <c r="W6" s="35">
        <f t="shared" si="3"/>
        <v>1869.06</v>
      </c>
      <c r="X6" s="36">
        <f>IF(X7="",NA(),X7)</f>
        <v>102.24</v>
      </c>
      <c r="Y6" s="36">
        <f t="shared" ref="Y6:AG6" si="4">IF(Y7="",NA(),Y7)</f>
        <v>101.88</v>
      </c>
      <c r="Z6" s="36">
        <f t="shared" si="4"/>
        <v>109.42</v>
      </c>
      <c r="AA6" s="36">
        <f t="shared" si="4"/>
        <v>109.48</v>
      </c>
      <c r="AB6" s="36">
        <f t="shared" si="4"/>
        <v>111.18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417.22</v>
      </c>
      <c r="AU6" s="36">
        <f t="shared" ref="AU6:BC6" si="6">IF(AU7="",NA(),AU7)</f>
        <v>534.66</v>
      </c>
      <c r="AV6" s="36">
        <f t="shared" si="6"/>
        <v>179.56</v>
      </c>
      <c r="AW6" s="36">
        <f t="shared" si="6"/>
        <v>180.31</v>
      </c>
      <c r="AX6" s="36">
        <f t="shared" si="6"/>
        <v>226.33</v>
      </c>
      <c r="AY6" s="36">
        <f t="shared" si="6"/>
        <v>701</v>
      </c>
      <c r="AZ6" s="36">
        <f t="shared" si="6"/>
        <v>739.59</v>
      </c>
      <c r="BA6" s="36">
        <f t="shared" si="6"/>
        <v>335.95</v>
      </c>
      <c r="BB6" s="36">
        <f t="shared" si="6"/>
        <v>346.59</v>
      </c>
      <c r="BC6" s="36">
        <f t="shared" si="6"/>
        <v>357.82</v>
      </c>
      <c r="BD6" s="35" t="str">
        <f>IF(BD7="","",IF(BD7="-","【-】","【"&amp;SUBSTITUTE(TEXT(BD7,"#,##0.00"),"-","△")&amp;"】"))</f>
        <v>【262.87】</v>
      </c>
      <c r="BE6" s="36">
        <f>IF(BE7="",NA(),BE7)</f>
        <v>70.56</v>
      </c>
      <c r="BF6" s="36">
        <f t="shared" ref="BF6:BN6" si="7">IF(BF7="",NA(),BF7)</f>
        <v>65.17</v>
      </c>
      <c r="BG6" s="36">
        <f t="shared" si="7"/>
        <v>75.02</v>
      </c>
      <c r="BH6" s="36">
        <f t="shared" si="7"/>
        <v>83.59</v>
      </c>
      <c r="BI6" s="36">
        <f t="shared" si="7"/>
        <v>91.55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98.36</v>
      </c>
      <c r="BQ6" s="36">
        <f t="shared" ref="BQ6:BY6" si="8">IF(BQ7="",NA(),BQ7)</f>
        <v>96.3</v>
      </c>
      <c r="BR6" s="36">
        <f t="shared" si="8"/>
        <v>104.18</v>
      </c>
      <c r="BS6" s="36">
        <f t="shared" si="8"/>
        <v>104.4</v>
      </c>
      <c r="BT6" s="36">
        <f t="shared" si="8"/>
        <v>104.74</v>
      </c>
      <c r="BU6" s="36">
        <f t="shared" si="8"/>
        <v>100.27</v>
      </c>
      <c r="BV6" s="36">
        <f t="shared" si="8"/>
        <v>99.46</v>
      </c>
      <c r="BW6" s="36">
        <f t="shared" si="8"/>
        <v>105.21</v>
      </c>
      <c r="BX6" s="36">
        <f t="shared" si="8"/>
        <v>105.71</v>
      </c>
      <c r="BY6" s="36">
        <f t="shared" si="8"/>
        <v>106.01</v>
      </c>
      <c r="BZ6" s="35" t="str">
        <f>IF(BZ7="","",IF(BZ7="-","【-】","【"&amp;SUBSTITUTE(TEXT(BZ7,"#,##0.00"),"-","△")&amp;"】"))</f>
        <v>【105.59】</v>
      </c>
      <c r="CA6" s="36">
        <f>IF(CA7="",NA(),CA7)</f>
        <v>121.82</v>
      </c>
      <c r="CB6" s="36">
        <f t="shared" ref="CB6:CJ6" si="9">IF(CB7="",NA(),CB7)</f>
        <v>124.21</v>
      </c>
      <c r="CC6" s="36">
        <f t="shared" si="9"/>
        <v>114.7</v>
      </c>
      <c r="CD6" s="36">
        <f t="shared" si="9"/>
        <v>114.16</v>
      </c>
      <c r="CE6" s="36">
        <f t="shared" si="9"/>
        <v>113.8</v>
      </c>
      <c r="CF6" s="36">
        <f t="shared" si="9"/>
        <v>169.62</v>
      </c>
      <c r="CG6" s="36">
        <f t="shared" si="9"/>
        <v>171.78</v>
      </c>
      <c r="CH6" s="36">
        <f t="shared" si="9"/>
        <v>162.59</v>
      </c>
      <c r="CI6" s="36">
        <f t="shared" si="9"/>
        <v>162.15</v>
      </c>
      <c r="CJ6" s="36">
        <f t="shared" si="9"/>
        <v>162.24</v>
      </c>
      <c r="CK6" s="35" t="str">
        <f>IF(CK7="","",IF(CK7="-","【-】","【"&amp;SUBSTITUTE(TEXT(CK7,"#,##0.00"),"-","△")&amp;"】"))</f>
        <v>【163.27】</v>
      </c>
      <c r="CL6" s="36">
        <f>IF(CL7="",NA(),CL7)</f>
        <v>56.16</v>
      </c>
      <c r="CM6" s="36">
        <f t="shared" ref="CM6:CU6" si="10">IF(CM7="",NA(),CM7)</f>
        <v>55.75</v>
      </c>
      <c r="CN6" s="36">
        <f t="shared" si="10"/>
        <v>55.06</v>
      </c>
      <c r="CO6" s="36">
        <f t="shared" si="10"/>
        <v>54.7</v>
      </c>
      <c r="CP6" s="36">
        <f t="shared" si="10"/>
        <v>55.05</v>
      </c>
      <c r="CQ6" s="36">
        <f t="shared" si="10"/>
        <v>59.88</v>
      </c>
      <c r="CR6" s="36">
        <f t="shared" si="10"/>
        <v>59.68</v>
      </c>
      <c r="CS6" s="36">
        <f t="shared" si="10"/>
        <v>59.17</v>
      </c>
      <c r="CT6" s="36">
        <f t="shared" si="10"/>
        <v>59.34</v>
      </c>
      <c r="CU6" s="36">
        <f t="shared" si="10"/>
        <v>59.11</v>
      </c>
      <c r="CV6" s="35" t="str">
        <f>IF(CV7="","",IF(CV7="-","【-】","【"&amp;SUBSTITUTE(TEXT(CV7,"#,##0.00"),"-","△")&amp;"】"))</f>
        <v>【59.94】</v>
      </c>
      <c r="CW6" s="36">
        <f>IF(CW7="",NA(),CW7)</f>
        <v>94.28</v>
      </c>
      <c r="CX6" s="36">
        <f t="shared" ref="CX6:DF6" si="11">IF(CX7="",NA(),CX7)</f>
        <v>94.6</v>
      </c>
      <c r="CY6" s="36">
        <f t="shared" si="11"/>
        <v>93.89</v>
      </c>
      <c r="CZ6" s="36">
        <f t="shared" si="11"/>
        <v>94.5</v>
      </c>
      <c r="DA6" s="36">
        <f t="shared" si="11"/>
        <v>94.53</v>
      </c>
      <c r="DB6" s="36">
        <f t="shared" si="11"/>
        <v>87.65</v>
      </c>
      <c r="DC6" s="36">
        <f t="shared" si="11"/>
        <v>87.63</v>
      </c>
      <c r="DD6" s="36">
        <f t="shared" si="11"/>
        <v>87.6</v>
      </c>
      <c r="DE6" s="36">
        <f t="shared" si="11"/>
        <v>87.74</v>
      </c>
      <c r="DF6" s="36">
        <f t="shared" si="11"/>
        <v>87.91</v>
      </c>
      <c r="DG6" s="35" t="str">
        <f>IF(DG7="","",IF(DG7="-","【-】","【"&amp;SUBSTITUTE(TEXT(DG7,"#,##0.00"),"-","△")&amp;"】"))</f>
        <v>【90.22】</v>
      </c>
      <c r="DH6" s="36">
        <f>IF(DH7="",NA(),DH7)</f>
        <v>39.21</v>
      </c>
      <c r="DI6" s="36">
        <f t="shared" ref="DI6:DQ6" si="12">IF(DI7="",NA(),DI7)</f>
        <v>40.35</v>
      </c>
      <c r="DJ6" s="36">
        <f t="shared" si="12"/>
        <v>46.84</v>
      </c>
      <c r="DK6" s="36">
        <f t="shared" si="12"/>
        <v>47.15</v>
      </c>
      <c r="DL6" s="36">
        <f t="shared" si="12"/>
        <v>47.49</v>
      </c>
      <c r="DM6" s="36">
        <f t="shared" si="12"/>
        <v>38.69</v>
      </c>
      <c r="DN6" s="36">
        <f t="shared" si="12"/>
        <v>39.65</v>
      </c>
      <c r="DO6" s="36">
        <f t="shared" si="12"/>
        <v>45.25</v>
      </c>
      <c r="DP6" s="36">
        <f t="shared" si="12"/>
        <v>46.27</v>
      </c>
      <c r="DQ6" s="36">
        <f t="shared" si="12"/>
        <v>46.88</v>
      </c>
      <c r="DR6" s="35" t="str">
        <f>IF(DR7="","",IF(DR7="-","【-】","【"&amp;SUBSTITUTE(TEXT(DR7,"#,##0.00"),"-","△")&amp;"】"))</f>
        <v>【47.91】</v>
      </c>
      <c r="DS6" s="36">
        <f>IF(DS7="",NA(),DS7)</f>
        <v>11.72</v>
      </c>
      <c r="DT6" s="36">
        <f t="shared" ref="DT6:EB6" si="13">IF(DT7="",NA(),DT7)</f>
        <v>11.76</v>
      </c>
      <c r="DU6" s="36">
        <f t="shared" si="13"/>
        <v>11.77</v>
      </c>
      <c r="DV6" s="36">
        <f t="shared" si="13"/>
        <v>14.43</v>
      </c>
      <c r="DW6" s="36">
        <f t="shared" si="13"/>
        <v>16.7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0.53</v>
      </c>
      <c r="EE6" s="36">
        <f t="shared" ref="EE6:EM6" si="14">IF(EE7="",NA(),EE7)</f>
        <v>0.47</v>
      </c>
      <c r="EF6" s="36">
        <f t="shared" si="14"/>
        <v>0.34</v>
      </c>
      <c r="EG6" s="36">
        <f t="shared" si="14"/>
        <v>0.37</v>
      </c>
      <c r="EH6" s="36">
        <f t="shared" si="14"/>
        <v>0.33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232246</v>
      </c>
      <c r="D7" s="38">
        <v>46</v>
      </c>
      <c r="E7" s="38">
        <v>1</v>
      </c>
      <c r="F7" s="38">
        <v>0</v>
      </c>
      <c r="G7" s="38">
        <v>1</v>
      </c>
      <c r="H7" s="38" t="s">
        <v>105</v>
      </c>
      <c r="I7" s="38" t="s">
        <v>106</v>
      </c>
      <c r="J7" s="38" t="s">
        <v>107</v>
      </c>
      <c r="K7" s="38" t="s">
        <v>108</v>
      </c>
      <c r="L7" s="38" t="s">
        <v>109</v>
      </c>
      <c r="M7" s="38"/>
      <c r="N7" s="39" t="s">
        <v>110</v>
      </c>
      <c r="O7" s="39">
        <v>81.42</v>
      </c>
      <c r="P7" s="39">
        <v>99.93</v>
      </c>
      <c r="Q7" s="39">
        <v>2170</v>
      </c>
      <c r="R7" s="39">
        <v>86076</v>
      </c>
      <c r="S7" s="39">
        <v>45.9</v>
      </c>
      <c r="T7" s="39">
        <v>1875.29</v>
      </c>
      <c r="U7" s="39">
        <v>85790</v>
      </c>
      <c r="V7" s="39">
        <v>45.9</v>
      </c>
      <c r="W7" s="39">
        <v>1869.06</v>
      </c>
      <c r="X7" s="39">
        <v>102.24</v>
      </c>
      <c r="Y7" s="39">
        <v>101.88</v>
      </c>
      <c r="Z7" s="39">
        <v>109.42</v>
      </c>
      <c r="AA7" s="39">
        <v>109.48</v>
      </c>
      <c r="AB7" s="39">
        <v>111.18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417.22</v>
      </c>
      <c r="AU7" s="39">
        <v>534.66</v>
      </c>
      <c r="AV7" s="39">
        <v>179.56</v>
      </c>
      <c r="AW7" s="39">
        <v>180.31</v>
      </c>
      <c r="AX7" s="39">
        <v>226.33</v>
      </c>
      <c r="AY7" s="39">
        <v>701</v>
      </c>
      <c r="AZ7" s="39">
        <v>739.59</v>
      </c>
      <c r="BA7" s="39">
        <v>335.95</v>
      </c>
      <c r="BB7" s="39">
        <v>346.59</v>
      </c>
      <c r="BC7" s="39">
        <v>357.82</v>
      </c>
      <c r="BD7" s="39">
        <v>262.87</v>
      </c>
      <c r="BE7" s="39">
        <v>70.56</v>
      </c>
      <c r="BF7" s="39">
        <v>65.17</v>
      </c>
      <c r="BG7" s="39">
        <v>75.02</v>
      </c>
      <c r="BH7" s="39">
        <v>83.59</v>
      </c>
      <c r="BI7" s="39">
        <v>91.55</v>
      </c>
      <c r="BJ7" s="39">
        <v>330.99</v>
      </c>
      <c r="BK7" s="39">
        <v>324.08999999999997</v>
      </c>
      <c r="BL7" s="39">
        <v>319.82</v>
      </c>
      <c r="BM7" s="39">
        <v>312.02999999999997</v>
      </c>
      <c r="BN7" s="39">
        <v>307.45999999999998</v>
      </c>
      <c r="BO7" s="39">
        <v>270.87</v>
      </c>
      <c r="BP7" s="39">
        <v>98.36</v>
      </c>
      <c r="BQ7" s="39">
        <v>96.3</v>
      </c>
      <c r="BR7" s="39">
        <v>104.18</v>
      </c>
      <c r="BS7" s="39">
        <v>104.4</v>
      </c>
      <c r="BT7" s="39">
        <v>104.74</v>
      </c>
      <c r="BU7" s="39">
        <v>100.27</v>
      </c>
      <c r="BV7" s="39">
        <v>99.46</v>
      </c>
      <c r="BW7" s="39">
        <v>105.21</v>
      </c>
      <c r="BX7" s="39">
        <v>105.71</v>
      </c>
      <c r="BY7" s="39">
        <v>106.01</v>
      </c>
      <c r="BZ7" s="39">
        <v>105.59</v>
      </c>
      <c r="CA7" s="39">
        <v>121.82</v>
      </c>
      <c r="CB7" s="39">
        <v>124.21</v>
      </c>
      <c r="CC7" s="39">
        <v>114.7</v>
      </c>
      <c r="CD7" s="39">
        <v>114.16</v>
      </c>
      <c r="CE7" s="39">
        <v>113.8</v>
      </c>
      <c r="CF7" s="39">
        <v>169.62</v>
      </c>
      <c r="CG7" s="39">
        <v>171.78</v>
      </c>
      <c r="CH7" s="39">
        <v>162.59</v>
      </c>
      <c r="CI7" s="39">
        <v>162.15</v>
      </c>
      <c r="CJ7" s="39">
        <v>162.24</v>
      </c>
      <c r="CK7" s="39">
        <v>163.27000000000001</v>
      </c>
      <c r="CL7" s="39">
        <v>56.16</v>
      </c>
      <c r="CM7" s="39">
        <v>55.75</v>
      </c>
      <c r="CN7" s="39">
        <v>55.06</v>
      </c>
      <c r="CO7" s="39">
        <v>54.7</v>
      </c>
      <c r="CP7" s="39">
        <v>55.05</v>
      </c>
      <c r="CQ7" s="39">
        <v>59.88</v>
      </c>
      <c r="CR7" s="39">
        <v>59.68</v>
      </c>
      <c r="CS7" s="39">
        <v>59.17</v>
      </c>
      <c r="CT7" s="39">
        <v>59.34</v>
      </c>
      <c r="CU7" s="39">
        <v>59.11</v>
      </c>
      <c r="CV7" s="39">
        <v>59.94</v>
      </c>
      <c r="CW7" s="39">
        <v>94.28</v>
      </c>
      <c r="CX7" s="39">
        <v>94.6</v>
      </c>
      <c r="CY7" s="39">
        <v>93.89</v>
      </c>
      <c r="CZ7" s="39">
        <v>94.5</v>
      </c>
      <c r="DA7" s="39">
        <v>94.53</v>
      </c>
      <c r="DB7" s="39">
        <v>87.65</v>
      </c>
      <c r="DC7" s="39">
        <v>87.63</v>
      </c>
      <c r="DD7" s="39">
        <v>87.6</v>
      </c>
      <c r="DE7" s="39">
        <v>87.74</v>
      </c>
      <c r="DF7" s="39">
        <v>87.91</v>
      </c>
      <c r="DG7" s="39">
        <v>90.22</v>
      </c>
      <c r="DH7" s="39">
        <v>39.21</v>
      </c>
      <c r="DI7" s="39">
        <v>40.35</v>
      </c>
      <c r="DJ7" s="39">
        <v>46.84</v>
      </c>
      <c r="DK7" s="39">
        <v>47.15</v>
      </c>
      <c r="DL7" s="39">
        <v>47.49</v>
      </c>
      <c r="DM7" s="39">
        <v>38.69</v>
      </c>
      <c r="DN7" s="39">
        <v>39.65</v>
      </c>
      <c r="DO7" s="39">
        <v>45.25</v>
      </c>
      <c r="DP7" s="39">
        <v>46.27</v>
      </c>
      <c r="DQ7" s="39">
        <v>46.88</v>
      </c>
      <c r="DR7" s="39">
        <v>47.91</v>
      </c>
      <c r="DS7" s="39">
        <v>11.72</v>
      </c>
      <c r="DT7" s="39">
        <v>11.76</v>
      </c>
      <c r="DU7" s="39">
        <v>11.77</v>
      </c>
      <c r="DV7" s="39">
        <v>14.43</v>
      </c>
      <c r="DW7" s="39">
        <v>16.7</v>
      </c>
      <c r="DX7" s="39">
        <v>8.4</v>
      </c>
      <c r="DY7" s="39">
        <v>9.7100000000000009</v>
      </c>
      <c r="DZ7" s="39">
        <v>10.71</v>
      </c>
      <c r="EA7" s="39">
        <v>10.93</v>
      </c>
      <c r="EB7" s="39">
        <v>13.39</v>
      </c>
      <c r="EC7" s="39">
        <v>15</v>
      </c>
      <c r="ED7" s="39">
        <v>0.53</v>
      </c>
      <c r="EE7" s="39">
        <v>0.47</v>
      </c>
      <c r="EF7" s="39">
        <v>0.34</v>
      </c>
      <c r="EG7" s="39">
        <v>0.37</v>
      </c>
      <c r="EH7" s="39">
        <v>0.33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2018-01-31T05:59:46Z</cp:lastPrinted>
  <dcterms:created xsi:type="dcterms:W3CDTF">2017-12-25T01:30:16Z</dcterms:created>
  <dcterms:modified xsi:type="dcterms:W3CDTF">2018-02-27T09:36:28Z</dcterms:modified>
  <cp:category/>
</cp:coreProperties>
</file>