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41.73\rizai\H29 データ\H29 加藤\02_地方公営企業\★経営比較分析表\01農集・漁集\2回目\"/>
    </mc:Choice>
  </mc:AlternateContent>
  <workbookProtection workbookPassword="B319" lockStructure="1"/>
  <bookViews>
    <workbookView xWindow="240" yWindow="60" windowWidth="14940" windowHeight="7875"/>
  </bookViews>
  <sheets>
    <sheet name="法非適用_下水道事業" sheetId="4" r:id="rId1"/>
    <sheet name="データ" sheetId="5" state="hidden" r:id="rId2"/>
  </sheets>
  <calcPr calcId="162913"/>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AL10" i="4" s="1"/>
  <c r="U6" i="5"/>
  <c r="BB8" i="4" s="1"/>
  <c r="T6" i="5"/>
  <c r="S6" i="5"/>
  <c r="AL8" i="4" s="1"/>
  <c r="R6" i="5"/>
  <c r="AD10" i="4" s="1"/>
  <c r="Q6" i="5"/>
  <c r="W10" i="4" s="1"/>
  <c r="P6" i="5"/>
  <c r="O6" i="5"/>
  <c r="N6" i="5"/>
  <c r="B10" i="4" s="1"/>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AT10" i="4"/>
  <c r="P10" i="4"/>
  <c r="I10" i="4"/>
  <c r="AT8" i="4"/>
  <c r="P8" i="4"/>
  <c r="I8" i="4"/>
  <c r="B8" i="4"/>
  <c r="C10" i="5" l="1"/>
  <c r="D10" i="5"/>
  <c r="E10" i="5"/>
  <c r="B10" i="5"/>
</calcChain>
</file>

<file path=xl/sharedStrings.xml><?xml version="1.0" encoding="utf-8"?>
<sst xmlns="http://schemas.openxmlformats.org/spreadsheetml/2006/main" count="240" uniqueCount="125">
  <si>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</si>
  <si>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</si>
  <si>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</si>
  <si>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</si>
  <si>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</si>
  <si>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</si>
  <si>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</si>
  <si>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</si>
  <si>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</si>
  <si>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</si>
  <si>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</si>
  <si>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</si>
  <si>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</si>
  <si>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</si>
  <si>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</si>
  <si>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</si>
  <si>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</si>
  <si>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</si>
  <si>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</si>
  <si>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</si>
  <si>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</si>
  <si>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</si>
  <si>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</si>
  <si>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</si>
  <si>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</si>
  <si>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</si>
  <si>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</si>
  <si>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</si>
  <si>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</si>
  <si>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</si>
  <si>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</si>
  <si>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</si>
  <si>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</si>
  <si>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</si>
  <si>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</si>
  <si>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</si>
  <si>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</si>
  <si>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</si>
  <si>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</si>
  <si>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</si>
  <si>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</si>
  <si>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</si>
  <si>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</si>
  <si>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</si>
  <si>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</si>
  <si>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</si>
  <si>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</si>
  <si>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</si>
  <si>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</si>
  <si>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</si>
  <si>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</si>
  <si>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</si>
  <si>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</si>
  <si>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</si>
  <si>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</si>
  <si>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</si>
  <si>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</si>
  <si>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</si>
  <si>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</si>
  <si>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</si>
  <si>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</si>
  <si>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</si>
  <si>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</si>
  <si>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</si>
  <si>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</si>
  <si>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</si>
  <si>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</si>
  <si>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</si>
  <si>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</si>
  <si>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</si>
  <si>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</si>
  <si>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</si>
  <si>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</si>
  <si>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</si>
  <si>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</si>
  <si>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</si>
  <si>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</si>
  <si>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</si>
  <si>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</si>
  <si>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</si>
  <si>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</si>
  <si>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</si>
  <si>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</si>
  <si>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</si>
  <si>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</si>
  <si>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</si>
  <si>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</si>
  <si>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</si>
  <si>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</si>
  <si>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</si>
  <si>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</si>
  <si>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</si>
  <si>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</si>
  <si>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</si>
  <si>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</si>
  <si>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</si>
  <si>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</si>
  <si>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</si>
  <si>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</si>
  <si>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</si>
  <si>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</si>
  <si>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</si>
  <si>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</si>
  <si>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</si>
  <si>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</si>
  <si>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</si>
  <si>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</si>
  <si>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</si>
  <si>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</si>
  <si>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愛知県　知多市</t>
  </si>
  <si>
    <t>法非適用</t>
  </si>
  <si>
    <t>下水道事業</t>
  </si>
  <si>
    <t>農業集落排水</t>
  </si>
  <si>
    <t>F2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</si>
  <si>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</si>
  <si>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</si>
  <si>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</si>
  <si>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</si>
  <si>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</si>
  <si>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</si>
  <si>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</si>
  <si>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</si>
  <si>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xml:space="preserve">　①収益的収支比率は、前年度繰越金と一般会計繰入金の状況により多少の数値変動は生じますが、今後も、概ね１００％前後で推移していくと見込んでいます。農業集落排水事業は、単独処理場を有しており多額の維持管理費用が必要となります。処理人口は１，１００人程度であり、⑥汚水処理原価は公共下水道事業より割高となりますが同一料金体系をとっているため、⑤経費回収率は低くなっています。また、当初計画より区域内人口が少なくなっているため、⑦施設利用率も５０％前後と低迷しています。この事業による整備は既に完了しており、人口や水洗化世帯の大幅な増加もなく、今後下水道使用料の大幅な自然増加が見込めないため、公共下水道へ接続することにより市全体の下水道事業として経費節減を図ることについて検討を進めます。
</t>
    <rPh sb="2" eb="5">
      <t>シュウエキテキ</t>
    </rPh>
    <rPh sb="11" eb="14">
      <t>ゼンネンド</t>
    </rPh>
    <rPh sb="14" eb="16">
      <t>クリコシ</t>
    </rPh>
    <rPh sb="16" eb="17">
      <t>キン</t>
    </rPh>
    <rPh sb="18" eb="20">
      <t>イッパン</t>
    </rPh>
    <rPh sb="20" eb="22">
      <t>カイケイ</t>
    </rPh>
    <rPh sb="22" eb="24">
      <t>クリイレ</t>
    </rPh>
    <rPh sb="24" eb="25">
      <t>キン</t>
    </rPh>
    <rPh sb="26" eb="28">
      <t>ジョウキョウ</t>
    </rPh>
    <rPh sb="31" eb="33">
      <t>タショウ</t>
    </rPh>
    <rPh sb="34" eb="36">
      <t>スウチ</t>
    </rPh>
    <rPh sb="36" eb="38">
      <t>ヘンドウ</t>
    </rPh>
    <rPh sb="39" eb="40">
      <t>ショウ</t>
    </rPh>
    <rPh sb="45" eb="47">
      <t>コンゴ</t>
    </rPh>
    <rPh sb="49" eb="50">
      <t>オオム</t>
    </rPh>
    <rPh sb="55" eb="57">
      <t>ゼンゴ</t>
    </rPh>
    <rPh sb="94" eb="96">
      <t>タガク</t>
    </rPh>
    <rPh sb="154" eb="156">
      <t>ドウイツ</t>
    </rPh>
    <rPh sb="156" eb="158">
      <t>リョウキン</t>
    </rPh>
    <rPh sb="158" eb="160">
      <t>タイケイ</t>
    </rPh>
    <rPh sb="188" eb="190">
      <t>トウショ</t>
    </rPh>
    <rPh sb="190" eb="192">
      <t>ケイカク</t>
    </rPh>
    <rPh sb="194" eb="197">
      <t>クイキナイ</t>
    </rPh>
    <rPh sb="197" eb="199">
      <t>ジンコウ</t>
    </rPh>
    <rPh sb="200" eb="201">
      <t>スク</t>
    </rPh>
    <rPh sb="224" eb="226">
      <t>テイメイ</t>
    </rPh>
    <rPh sb="234" eb="236">
      <t>ジギョウ</t>
    </rPh>
    <rPh sb="239" eb="241">
      <t>セイビ</t>
    </rPh>
    <rPh sb="242" eb="243">
      <t>スデ</t>
    </rPh>
    <rPh sb="244" eb="246">
      <t>カンリョウ</t>
    </rPh>
    <rPh sb="251" eb="253">
      <t>ジンコウ</t>
    </rPh>
    <rPh sb="254" eb="257">
      <t>スイセンカ</t>
    </rPh>
    <rPh sb="257" eb="259">
      <t>セタイ</t>
    </rPh>
    <rPh sb="260" eb="262">
      <t>オオハバ</t>
    </rPh>
    <rPh sb="263" eb="265">
      <t>ゾウカ</t>
    </rPh>
    <rPh sb="269" eb="271">
      <t>コンゴ</t>
    </rPh>
    <rPh sb="294" eb="296">
      <t>コウキョウ</t>
    </rPh>
    <rPh sb="296" eb="299">
      <t>ゲスイドウ</t>
    </rPh>
    <rPh sb="300" eb="302">
      <t>セツゾク</t>
    </rPh>
    <rPh sb="309" eb="312">
      <t>シゼンタイ</t>
    </rPh>
    <rPh sb="313" eb="316">
      <t>ゲスイドウ</t>
    </rPh>
    <rPh sb="316" eb="318">
      <t>ジギョウ</t>
    </rPh>
    <rPh sb="321" eb="323">
      <t>ケイヒ</t>
    </rPh>
    <rPh sb="323" eb="325">
      <t>セツゲン</t>
    </rPh>
    <rPh sb="326" eb="327">
      <t>ハカ</t>
    </rPh>
    <rPh sb="334" eb="336">
      <t>ケントウ</t>
    </rPh>
    <rPh sb="337" eb="338">
      <t>スス</t>
    </rPh>
    <phoneticPr fontId="4"/>
  </si>
  <si>
    <t>　供用開始が平成１３年度であり、施設としては比較的新しく老朽化が大幅に進行しているという程ではありませんが、耐用年数の比較的短い機械設備の更新時期が近づきつつあり、今後の維持管理費用の増大が懸念されています。</t>
    <phoneticPr fontId="4"/>
  </si>
  <si>
    <t>　農業集落排水事業としては整備を終了しており、新規の施設整備もなく、今後発生する多大な修繕費や施設更新費用をどう工面するかが大きな課題となっているため、当面は処理場包括運転管理委託を継続し経費節減を意識した事業経営に努めていきます。また、当該事業区域を公共下水道事業区域に取り込み、汚水を南部浄化センターで一元処理するために、農業集落排水事業単独処理場の廃止に向けた関係部署調整を進めるとともに、農業集落排水事業分を含めた公共下水道事業の経営戦略を作成します（平成３１年度中を予定）。
　</t>
    <rPh sb="26" eb="28">
      <t>シセツ</t>
    </rPh>
    <rPh sb="28" eb="30">
      <t>セイビ</t>
    </rPh>
    <rPh sb="119" eb="121">
      <t>トウガイ</t>
    </rPh>
    <rPh sb="180" eb="181">
      <t>ム</t>
    </rPh>
    <rPh sb="208" eb="209">
      <t>フク</t>
    </rPh>
    <rPh sb="224" eb="226">
      <t>サクセイ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</si>
</sst>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A6D-4745-A70D-4DD032D85B01}"/>
            </c:ext>
          </c:extLst>
        </c:ser>
        <c:dLbls>
          <c:showLegendKey val="0"/>
          <c:showVal val="0"/>
          <c:showCatName val="0"/>
          <c:showSerName val="0"/>
          <c:showPercent val="0"/>
          <c:showBubbleSize val="0"/>
        </c:dLbls>
        <c:gapWidth val="150"/>
        <c:axId val="267391680"/>
        <c:axId val="267394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0.06</c:v>
                </c:pt>
                <c:pt idx="1">
                  <c:v>0.04</c:v>
                </c:pt>
                <c:pt idx="2">
                  <c:v>7.0000000000000007E-2</c:v>
                </c:pt>
                <c:pt idx="3">
                  <c:v>0.02</c:v>
                </c:pt>
                <c:pt idx="4">
                  <c:v>2.0499999999999998</c:v>
                </c:pt>
              </c:numCache>
            </c:numRef>
          </c:val>
          <c:smooth val="0"/>
          <c:extLst>
            <c:ext xmlns:c16="http://schemas.microsoft.com/office/drawing/2014/chart" uri="{C3380CC4-5D6E-409C-BE32-E72D297353CC}">
              <c16:uniqueId val="{00000001-3A6D-4745-A70D-4DD032D85B01}"/>
            </c:ext>
          </c:extLst>
        </c:ser>
        <c:dLbls>
          <c:showLegendKey val="0"/>
          <c:showVal val="0"/>
          <c:showCatName val="0"/>
          <c:showSerName val="0"/>
          <c:showPercent val="0"/>
          <c:showBubbleSize val="0"/>
        </c:dLbls>
        <c:marker val="1"/>
        <c:smooth val="0"/>
        <c:axId val="267391680"/>
        <c:axId val="267394032"/>
      </c:lineChart>
      <c:dateAx>
        <c:axId val="267391680"/>
        <c:scaling>
          <c:orientation val="minMax"/>
        </c:scaling>
        <c:delete val="1"/>
        <c:axPos val="b"/>
        <c:numFmt formatCode="ge" sourceLinked="1"/>
        <c:majorTickMark val="none"/>
        <c:minorTickMark val="none"/>
        <c:tickLblPos val="none"/>
        <c:crossAx val="267394032"/>
        <c:crosses val="autoZero"/>
        <c:auto val="1"/>
        <c:lblOffset val="100"/>
        <c:baseTimeUnit val="years"/>
      </c:dateAx>
      <c:valAx>
        <c:axId val="267394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7391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51.41</c:v>
                </c:pt>
                <c:pt idx="1">
                  <c:v>50.47</c:v>
                </c:pt>
                <c:pt idx="2">
                  <c:v>51.88</c:v>
                </c:pt>
                <c:pt idx="3">
                  <c:v>52.34</c:v>
                </c:pt>
                <c:pt idx="4">
                  <c:v>49.53</c:v>
                </c:pt>
              </c:numCache>
            </c:numRef>
          </c:val>
          <c:extLst>
            <c:ext xmlns:c16="http://schemas.microsoft.com/office/drawing/2014/chart" uri="{C3380CC4-5D6E-409C-BE32-E72D297353CC}">
              <c16:uniqueId val="{00000000-098D-4766-83E1-025405F2C164}"/>
            </c:ext>
          </c:extLst>
        </c:ser>
        <c:dLbls>
          <c:showLegendKey val="0"/>
          <c:showVal val="0"/>
          <c:showCatName val="0"/>
          <c:showSerName val="0"/>
          <c:showPercent val="0"/>
          <c:showBubbleSize val="0"/>
        </c:dLbls>
        <c:gapWidth val="150"/>
        <c:axId val="384475024"/>
        <c:axId val="384478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46.06</c:v>
                </c:pt>
                <c:pt idx="1">
                  <c:v>45.95</c:v>
                </c:pt>
                <c:pt idx="2">
                  <c:v>44.69</c:v>
                </c:pt>
                <c:pt idx="3">
                  <c:v>44.69</c:v>
                </c:pt>
                <c:pt idx="4">
                  <c:v>60.65</c:v>
                </c:pt>
              </c:numCache>
            </c:numRef>
          </c:val>
          <c:smooth val="0"/>
          <c:extLst>
            <c:ext xmlns:c16="http://schemas.microsoft.com/office/drawing/2014/chart" uri="{C3380CC4-5D6E-409C-BE32-E72D297353CC}">
              <c16:uniqueId val="{00000001-098D-4766-83E1-025405F2C164}"/>
            </c:ext>
          </c:extLst>
        </c:ser>
        <c:dLbls>
          <c:showLegendKey val="0"/>
          <c:showVal val="0"/>
          <c:showCatName val="0"/>
          <c:showSerName val="0"/>
          <c:showPercent val="0"/>
          <c:showBubbleSize val="0"/>
        </c:dLbls>
        <c:marker val="1"/>
        <c:smooth val="0"/>
        <c:axId val="384475024"/>
        <c:axId val="384478160"/>
      </c:lineChart>
      <c:dateAx>
        <c:axId val="384475024"/>
        <c:scaling>
          <c:orientation val="minMax"/>
        </c:scaling>
        <c:delete val="1"/>
        <c:axPos val="b"/>
        <c:numFmt formatCode="ge" sourceLinked="1"/>
        <c:majorTickMark val="none"/>
        <c:minorTickMark val="none"/>
        <c:tickLblPos val="none"/>
        <c:crossAx val="384478160"/>
        <c:crosses val="autoZero"/>
        <c:auto val="1"/>
        <c:lblOffset val="100"/>
        <c:baseTimeUnit val="years"/>
      </c:dateAx>
      <c:valAx>
        <c:axId val="384478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4475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93.6</c:v>
                </c:pt>
                <c:pt idx="1">
                  <c:v>94.82</c:v>
                </c:pt>
                <c:pt idx="2">
                  <c:v>95.83</c:v>
                </c:pt>
                <c:pt idx="3">
                  <c:v>96.12</c:v>
                </c:pt>
                <c:pt idx="4">
                  <c:v>95.77</c:v>
                </c:pt>
              </c:numCache>
            </c:numRef>
          </c:val>
          <c:extLst>
            <c:ext xmlns:c16="http://schemas.microsoft.com/office/drawing/2014/chart" uri="{C3380CC4-5D6E-409C-BE32-E72D297353CC}">
              <c16:uniqueId val="{00000000-A105-446C-B80A-A15AE2F2AB9A}"/>
            </c:ext>
          </c:extLst>
        </c:ser>
        <c:dLbls>
          <c:showLegendKey val="0"/>
          <c:showVal val="0"/>
          <c:showCatName val="0"/>
          <c:showSerName val="0"/>
          <c:showPercent val="0"/>
          <c:showBubbleSize val="0"/>
        </c:dLbls>
        <c:gapWidth val="150"/>
        <c:axId val="384478944"/>
        <c:axId val="384473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72.989999999999995</c:v>
                </c:pt>
                <c:pt idx="1">
                  <c:v>71.97</c:v>
                </c:pt>
                <c:pt idx="2">
                  <c:v>70.59</c:v>
                </c:pt>
                <c:pt idx="3">
                  <c:v>69.67</c:v>
                </c:pt>
                <c:pt idx="4">
                  <c:v>84.58</c:v>
                </c:pt>
              </c:numCache>
            </c:numRef>
          </c:val>
          <c:smooth val="0"/>
          <c:extLst>
            <c:ext xmlns:c16="http://schemas.microsoft.com/office/drawing/2014/chart" uri="{C3380CC4-5D6E-409C-BE32-E72D297353CC}">
              <c16:uniqueId val="{00000001-A105-446C-B80A-A15AE2F2AB9A}"/>
            </c:ext>
          </c:extLst>
        </c:ser>
        <c:dLbls>
          <c:showLegendKey val="0"/>
          <c:showVal val="0"/>
          <c:showCatName val="0"/>
          <c:showSerName val="0"/>
          <c:showPercent val="0"/>
          <c:showBubbleSize val="0"/>
        </c:dLbls>
        <c:marker val="1"/>
        <c:smooth val="0"/>
        <c:axId val="384478944"/>
        <c:axId val="384473456"/>
      </c:lineChart>
      <c:dateAx>
        <c:axId val="384478944"/>
        <c:scaling>
          <c:orientation val="minMax"/>
        </c:scaling>
        <c:delete val="1"/>
        <c:axPos val="b"/>
        <c:numFmt formatCode="ge" sourceLinked="1"/>
        <c:majorTickMark val="none"/>
        <c:minorTickMark val="none"/>
        <c:tickLblPos val="none"/>
        <c:crossAx val="384473456"/>
        <c:crosses val="autoZero"/>
        <c:auto val="1"/>
        <c:lblOffset val="100"/>
        <c:baseTimeUnit val="years"/>
      </c:dateAx>
      <c:valAx>
        <c:axId val="384473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4478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95.79</c:v>
                </c:pt>
                <c:pt idx="1">
                  <c:v>95.44</c:v>
                </c:pt>
                <c:pt idx="2">
                  <c:v>101.15</c:v>
                </c:pt>
                <c:pt idx="3">
                  <c:v>98.27</c:v>
                </c:pt>
                <c:pt idx="4">
                  <c:v>103.55</c:v>
                </c:pt>
              </c:numCache>
            </c:numRef>
          </c:val>
          <c:extLst>
            <c:ext xmlns:c16="http://schemas.microsoft.com/office/drawing/2014/chart" uri="{C3380CC4-5D6E-409C-BE32-E72D297353CC}">
              <c16:uniqueId val="{00000000-0F54-4DBA-9F4D-B99AF1E4C6A8}"/>
            </c:ext>
          </c:extLst>
        </c:ser>
        <c:dLbls>
          <c:showLegendKey val="0"/>
          <c:showVal val="0"/>
          <c:showCatName val="0"/>
          <c:showSerName val="0"/>
          <c:showPercent val="0"/>
          <c:showBubbleSize val="0"/>
        </c:dLbls>
        <c:gapWidth val="150"/>
        <c:axId val="384222880"/>
        <c:axId val="384227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F54-4DBA-9F4D-B99AF1E4C6A8}"/>
            </c:ext>
          </c:extLst>
        </c:ser>
        <c:dLbls>
          <c:showLegendKey val="0"/>
          <c:showVal val="0"/>
          <c:showCatName val="0"/>
          <c:showSerName val="0"/>
          <c:showPercent val="0"/>
          <c:showBubbleSize val="0"/>
        </c:dLbls>
        <c:marker val="1"/>
        <c:smooth val="0"/>
        <c:axId val="384222880"/>
        <c:axId val="384227584"/>
      </c:lineChart>
      <c:dateAx>
        <c:axId val="384222880"/>
        <c:scaling>
          <c:orientation val="minMax"/>
        </c:scaling>
        <c:delete val="1"/>
        <c:axPos val="b"/>
        <c:numFmt formatCode="ge" sourceLinked="1"/>
        <c:majorTickMark val="none"/>
        <c:minorTickMark val="none"/>
        <c:tickLblPos val="none"/>
        <c:crossAx val="384227584"/>
        <c:crosses val="autoZero"/>
        <c:auto val="1"/>
        <c:lblOffset val="100"/>
        <c:baseTimeUnit val="years"/>
      </c:dateAx>
      <c:valAx>
        <c:axId val="384227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4222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639-44A4-8B85-2F40FF935CFE}"/>
            </c:ext>
          </c:extLst>
        </c:ser>
        <c:dLbls>
          <c:showLegendKey val="0"/>
          <c:showVal val="0"/>
          <c:showCatName val="0"/>
          <c:showSerName val="0"/>
          <c:showPercent val="0"/>
          <c:showBubbleSize val="0"/>
        </c:dLbls>
        <c:gapWidth val="150"/>
        <c:axId val="384228368"/>
        <c:axId val="384223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639-44A4-8B85-2F40FF935CFE}"/>
            </c:ext>
          </c:extLst>
        </c:ser>
        <c:dLbls>
          <c:showLegendKey val="0"/>
          <c:showVal val="0"/>
          <c:showCatName val="0"/>
          <c:showSerName val="0"/>
          <c:showPercent val="0"/>
          <c:showBubbleSize val="0"/>
        </c:dLbls>
        <c:marker val="1"/>
        <c:smooth val="0"/>
        <c:axId val="384228368"/>
        <c:axId val="384223664"/>
      </c:lineChart>
      <c:dateAx>
        <c:axId val="384228368"/>
        <c:scaling>
          <c:orientation val="minMax"/>
        </c:scaling>
        <c:delete val="1"/>
        <c:axPos val="b"/>
        <c:numFmt formatCode="ge" sourceLinked="1"/>
        <c:majorTickMark val="none"/>
        <c:minorTickMark val="none"/>
        <c:tickLblPos val="none"/>
        <c:crossAx val="384223664"/>
        <c:crosses val="autoZero"/>
        <c:auto val="1"/>
        <c:lblOffset val="100"/>
        <c:baseTimeUnit val="years"/>
      </c:dateAx>
      <c:valAx>
        <c:axId val="38422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4228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CEB-462E-945F-460D92AC91ED}"/>
            </c:ext>
          </c:extLst>
        </c:ser>
        <c:dLbls>
          <c:showLegendKey val="0"/>
          <c:showVal val="0"/>
          <c:showCatName val="0"/>
          <c:showSerName val="0"/>
          <c:showPercent val="0"/>
          <c:showBubbleSize val="0"/>
        </c:dLbls>
        <c:gapWidth val="150"/>
        <c:axId val="384223272"/>
        <c:axId val="384228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CEB-462E-945F-460D92AC91ED}"/>
            </c:ext>
          </c:extLst>
        </c:ser>
        <c:dLbls>
          <c:showLegendKey val="0"/>
          <c:showVal val="0"/>
          <c:showCatName val="0"/>
          <c:showSerName val="0"/>
          <c:showPercent val="0"/>
          <c:showBubbleSize val="0"/>
        </c:dLbls>
        <c:marker val="1"/>
        <c:smooth val="0"/>
        <c:axId val="384223272"/>
        <c:axId val="384228760"/>
      </c:lineChart>
      <c:dateAx>
        <c:axId val="384223272"/>
        <c:scaling>
          <c:orientation val="minMax"/>
        </c:scaling>
        <c:delete val="1"/>
        <c:axPos val="b"/>
        <c:numFmt formatCode="ge" sourceLinked="1"/>
        <c:majorTickMark val="none"/>
        <c:minorTickMark val="none"/>
        <c:tickLblPos val="none"/>
        <c:crossAx val="384228760"/>
        <c:crosses val="autoZero"/>
        <c:auto val="1"/>
        <c:lblOffset val="100"/>
        <c:baseTimeUnit val="years"/>
      </c:dateAx>
      <c:valAx>
        <c:axId val="384228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4223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9B8-4CA4-A012-CF7BA3F1DF0B}"/>
            </c:ext>
          </c:extLst>
        </c:ser>
        <c:dLbls>
          <c:showLegendKey val="0"/>
          <c:showVal val="0"/>
          <c:showCatName val="0"/>
          <c:showSerName val="0"/>
          <c:showPercent val="0"/>
          <c:showBubbleSize val="0"/>
        </c:dLbls>
        <c:gapWidth val="150"/>
        <c:axId val="384225232"/>
        <c:axId val="384221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9B8-4CA4-A012-CF7BA3F1DF0B}"/>
            </c:ext>
          </c:extLst>
        </c:ser>
        <c:dLbls>
          <c:showLegendKey val="0"/>
          <c:showVal val="0"/>
          <c:showCatName val="0"/>
          <c:showSerName val="0"/>
          <c:showPercent val="0"/>
          <c:showBubbleSize val="0"/>
        </c:dLbls>
        <c:marker val="1"/>
        <c:smooth val="0"/>
        <c:axId val="384225232"/>
        <c:axId val="384221312"/>
      </c:lineChart>
      <c:dateAx>
        <c:axId val="384225232"/>
        <c:scaling>
          <c:orientation val="minMax"/>
        </c:scaling>
        <c:delete val="1"/>
        <c:axPos val="b"/>
        <c:numFmt formatCode="ge" sourceLinked="1"/>
        <c:majorTickMark val="none"/>
        <c:minorTickMark val="none"/>
        <c:tickLblPos val="none"/>
        <c:crossAx val="384221312"/>
        <c:crosses val="autoZero"/>
        <c:auto val="1"/>
        <c:lblOffset val="100"/>
        <c:baseTimeUnit val="years"/>
      </c:dateAx>
      <c:valAx>
        <c:axId val="384221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4225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D52-4AC6-B0CB-0CC5F9DD279C}"/>
            </c:ext>
          </c:extLst>
        </c:ser>
        <c:dLbls>
          <c:showLegendKey val="0"/>
          <c:showVal val="0"/>
          <c:showCatName val="0"/>
          <c:showSerName val="0"/>
          <c:showPercent val="0"/>
          <c:showBubbleSize val="0"/>
        </c:dLbls>
        <c:gapWidth val="150"/>
        <c:axId val="384222488"/>
        <c:axId val="384225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D52-4AC6-B0CB-0CC5F9DD279C}"/>
            </c:ext>
          </c:extLst>
        </c:ser>
        <c:dLbls>
          <c:showLegendKey val="0"/>
          <c:showVal val="0"/>
          <c:showCatName val="0"/>
          <c:showSerName val="0"/>
          <c:showPercent val="0"/>
          <c:showBubbleSize val="0"/>
        </c:dLbls>
        <c:marker val="1"/>
        <c:smooth val="0"/>
        <c:axId val="384222488"/>
        <c:axId val="384225624"/>
      </c:lineChart>
      <c:dateAx>
        <c:axId val="384222488"/>
        <c:scaling>
          <c:orientation val="minMax"/>
        </c:scaling>
        <c:delete val="1"/>
        <c:axPos val="b"/>
        <c:numFmt formatCode="ge" sourceLinked="1"/>
        <c:majorTickMark val="none"/>
        <c:minorTickMark val="none"/>
        <c:tickLblPos val="none"/>
        <c:crossAx val="384225624"/>
        <c:crosses val="autoZero"/>
        <c:auto val="1"/>
        <c:lblOffset val="100"/>
        <c:baseTimeUnit val="years"/>
      </c:dateAx>
      <c:valAx>
        <c:axId val="384225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4222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857-4340-911A-338CA873D019}"/>
            </c:ext>
          </c:extLst>
        </c:ser>
        <c:dLbls>
          <c:showLegendKey val="0"/>
          <c:showVal val="0"/>
          <c:showCatName val="0"/>
          <c:showSerName val="0"/>
          <c:showPercent val="0"/>
          <c:showBubbleSize val="0"/>
        </c:dLbls>
        <c:gapWidth val="150"/>
        <c:axId val="384475808"/>
        <c:axId val="384476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1144.05</c:v>
                </c:pt>
                <c:pt idx="1">
                  <c:v>1117.1099999999999</c:v>
                </c:pt>
                <c:pt idx="2">
                  <c:v>1161.05</c:v>
                </c:pt>
                <c:pt idx="3">
                  <c:v>979.89</c:v>
                </c:pt>
                <c:pt idx="4">
                  <c:v>974.93</c:v>
                </c:pt>
              </c:numCache>
            </c:numRef>
          </c:val>
          <c:smooth val="0"/>
          <c:extLst>
            <c:ext xmlns:c16="http://schemas.microsoft.com/office/drawing/2014/chart" uri="{C3380CC4-5D6E-409C-BE32-E72D297353CC}">
              <c16:uniqueId val="{00000001-0857-4340-911A-338CA873D019}"/>
            </c:ext>
          </c:extLst>
        </c:ser>
        <c:dLbls>
          <c:showLegendKey val="0"/>
          <c:showVal val="0"/>
          <c:showCatName val="0"/>
          <c:showSerName val="0"/>
          <c:showPercent val="0"/>
          <c:showBubbleSize val="0"/>
        </c:dLbls>
        <c:marker val="1"/>
        <c:smooth val="0"/>
        <c:axId val="384475808"/>
        <c:axId val="384476592"/>
      </c:lineChart>
      <c:dateAx>
        <c:axId val="384475808"/>
        <c:scaling>
          <c:orientation val="minMax"/>
        </c:scaling>
        <c:delete val="1"/>
        <c:axPos val="b"/>
        <c:numFmt formatCode="ge" sourceLinked="1"/>
        <c:majorTickMark val="none"/>
        <c:minorTickMark val="none"/>
        <c:tickLblPos val="none"/>
        <c:crossAx val="384476592"/>
        <c:crosses val="autoZero"/>
        <c:auto val="1"/>
        <c:lblOffset val="100"/>
        <c:baseTimeUnit val="years"/>
      </c:dateAx>
      <c:valAx>
        <c:axId val="384476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4475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37.9</c:v>
                </c:pt>
                <c:pt idx="1">
                  <c:v>36.71</c:v>
                </c:pt>
                <c:pt idx="2">
                  <c:v>38.53</c:v>
                </c:pt>
                <c:pt idx="3">
                  <c:v>36.909999999999997</c:v>
                </c:pt>
                <c:pt idx="4">
                  <c:v>36.46</c:v>
                </c:pt>
              </c:numCache>
            </c:numRef>
          </c:val>
          <c:extLst>
            <c:ext xmlns:c16="http://schemas.microsoft.com/office/drawing/2014/chart" uri="{C3380CC4-5D6E-409C-BE32-E72D297353CC}">
              <c16:uniqueId val="{00000000-1BF1-4576-9998-7E0DEB061FC6}"/>
            </c:ext>
          </c:extLst>
        </c:ser>
        <c:dLbls>
          <c:showLegendKey val="0"/>
          <c:showVal val="0"/>
          <c:showCatName val="0"/>
          <c:showSerName val="0"/>
          <c:showPercent val="0"/>
          <c:showBubbleSize val="0"/>
        </c:dLbls>
        <c:gapWidth val="150"/>
        <c:axId val="384478552"/>
        <c:axId val="384477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42.48</c:v>
                </c:pt>
                <c:pt idx="1">
                  <c:v>41.04</c:v>
                </c:pt>
                <c:pt idx="2">
                  <c:v>41.08</c:v>
                </c:pt>
                <c:pt idx="3">
                  <c:v>41.34</c:v>
                </c:pt>
                <c:pt idx="4">
                  <c:v>55.32</c:v>
                </c:pt>
              </c:numCache>
            </c:numRef>
          </c:val>
          <c:smooth val="0"/>
          <c:extLst>
            <c:ext xmlns:c16="http://schemas.microsoft.com/office/drawing/2014/chart" uri="{C3380CC4-5D6E-409C-BE32-E72D297353CC}">
              <c16:uniqueId val="{00000001-1BF1-4576-9998-7E0DEB061FC6}"/>
            </c:ext>
          </c:extLst>
        </c:ser>
        <c:dLbls>
          <c:showLegendKey val="0"/>
          <c:showVal val="0"/>
          <c:showCatName val="0"/>
          <c:showSerName val="0"/>
          <c:showPercent val="0"/>
          <c:showBubbleSize val="0"/>
        </c:dLbls>
        <c:marker val="1"/>
        <c:smooth val="0"/>
        <c:axId val="384478552"/>
        <c:axId val="384477768"/>
      </c:lineChart>
      <c:dateAx>
        <c:axId val="384478552"/>
        <c:scaling>
          <c:orientation val="minMax"/>
        </c:scaling>
        <c:delete val="1"/>
        <c:axPos val="b"/>
        <c:numFmt formatCode="ge" sourceLinked="1"/>
        <c:majorTickMark val="none"/>
        <c:minorTickMark val="none"/>
        <c:tickLblPos val="none"/>
        <c:crossAx val="384477768"/>
        <c:crosses val="autoZero"/>
        <c:auto val="1"/>
        <c:lblOffset val="100"/>
        <c:baseTimeUnit val="years"/>
      </c:dateAx>
      <c:valAx>
        <c:axId val="384477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4478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272.92</c:v>
                </c:pt>
                <c:pt idx="1">
                  <c:v>281.23</c:v>
                </c:pt>
                <c:pt idx="2">
                  <c:v>273.86</c:v>
                </c:pt>
                <c:pt idx="3">
                  <c:v>287.58999999999997</c:v>
                </c:pt>
                <c:pt idx="4">
                  <c:v>291.20999999999998</c:v>
                </c:pt>
              </c:numCache>
            </c:numRef>
          </c:val>
          <c:extLst>
            <c:ext xmlns:c16="http://schemas.microsoft.com/office/drawing/2014/chart" uri="{C3380CC4-5D6E-409C-BE32-E72D297353CC}">
              <c16:uniqueId val="{00000000-E3DC-4FCD-A1F0-16FCD3C60712}"/>
            </c:ext>
          </c:extLst>
        </c:ser>
        <c:dLbls>
          <c:showLegendKey val="0"/>
          <c:showVal val="0"/>
          <c:showCatName val="0"/>
          <c:showSerName val="0"/>
          <c:showPercent val="0"/>
          <c:showBubbleSize val="0"/>
        </c:dLbls>
        <c:gapWidth val="150"/>
        <c:axId val="384480120"/>
        <c:axId val="384473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343.8</c:v>
                </c:pt>
                <c:pt idx="1">
                  <c:v>357.08</c:v>
                </c:pt>
                <c:pt idx="2">
                  <c:v>378.08</c:v>
                </c:pt>
                <c:pt idx="3">
                  <c:v>357.49</c:v>
                </c:pt>
                <c:pt idx="4">
                  <c:v>283.17</c:v>
                </c:pt>
              </c:numCache>
            </c:numRef>
          </c:val>
          <c:smooth val="0"/>
          <c:extLst>
            <c:ext xmlns:c16="http://schemas.microsoft.com/office/drawing/2014/chart" uri="{C3380CC4-5D6E-409C-BE32-E72D297353CC}">
              <c16:uniqueId val="{00000001-E3DC-4FCD-A1F0-16FCD3C60712}"/>
            </c:ext>
          </c:extLst>
        </c:ser>
        <c:dLbls>
          <c:showLegendKey val="0"/>
          <c:showVal val="0"/>
          <c:showCatName val="0"/>
          <c:showSerName val="0"/>
          <c:showPercent val="0"/>
          <c:showBubbleSize val="0"/>
        </c:dLbls>
        <c:marker val="1"/>
        <c:smooth val="0"/>
        <c:axId val="384480120"/>
        <c:axId val="384473064"/>
      </c:lineChart>
      <c:dateAx>
        <c:axId val="384480120"/>
        <c:scaling>
          <c:orientation val="minMax"/>
        </c:scaling>
        <c:delete val="1"/>
        <c:axPos val="b"/>
        <c:numFmt formatCode="ge" sourceLinked="1"/>
        <c:majorTickMark val="none"/>
        <c:minorTickMark val="none"/>
        <c:tickLblPos val="none"/>
        <c:crossAx val="384473064"/>
        <c:crosses val="autoZero"/>
        <c:auto val="1"/>
        <c:lblOffset val="100"/>
        <c:baseTimeUnit val="years"/>
      </c:dateAx>
      <c:valAx>
        <c:axId val="384473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4480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3" t="str">
        <f>データ!H6</f>
        <v>愛知県　知多市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農業集落排水</v>
      </c>
      <c r="Q8" s="48"/>
      <c r="R8" s="48"/>
      <c r="S8" s="48"/>
      <c r="T8" s="48"/>
      <c r="U8" s="48"/>
      <c r="V8" s="48"/>
      <c r="W8" s="48" t="str">
        <f>データ!L6</f>
        <v>F2</v>
      </c>
      <c r="X8" s="48"/>
      <c r="Y8" s="48"/>
      <c r="Z8" s="48"/>
      <c r="AA8" s="48"/>
      <c r="AB8" s="48"/>
      <c r="AC8" s="48"/>
      <c r="AD8" s="49" t="s">
        <v>121</v>
      </c>
      <c r="AE8" s="49"/>
      <c r="AF8" s="49"/>
      <c r="AG8" s="49"/>
      <c r="AH8" s="49"/>
      <c r="AI8" s="49"/>
      <c r="AJ8" s="49"/>
      <c r="AK8" s="4"/>
      <c r="AL8" s="50">
        <f>データ!S6</f>
        <v>86076</v>
      </c>
      <c r="AM8" s="50"/>
      <c r="AN8" s="50"/>
      <c r="AO8" s="50"/>
      <c r="AP8" s="50"/>
      <c r="AQ8" s="50"/>
      <c r="AR8" s="50"/>
      <c r="AS8" s="50"/>
      <c r="AT8" s="45">
        <f>データ!T6</f>
        <v>45.9</v>
      </c>
      <c r="AU8" s="45"/>
      <c r="AV8" s="45"/>
      <c r="AW8" s="45"/>
      <c r="AX8" s="45"/>
      <c r="AY8" s="45"/>
      <c r="AZ8" s="45"/>
      <c r="BA8" s="45"/>
      <c r="BB8" s="45">
        <f>データ!U6</f>
        <v>1875.29</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1.29</v>
      </c>
      <c r="Q10" s="45"/>
      <c r="R10" s="45"/>
      <c r="S10" s="45"/>
      <c r="T10" s="45"/>
      <c r="U10" s="45"/>
      <c r="V10" s="45"/>
      <c r="W10" s="45">
        <f>データ!Q6</f>
        <v>97.3</v>
      </c>
      <c r="X10" s="45"/>
      <c r="Y10" s="45"/>
      <c r="Z10" s="45"/>
      <c r="AA10" s="45"/>
      <c r="AB10" s="45"/>
      <c r="AC10" s="45"/>
      <c r="AD10" s="50">
        <f>データ!R6</f>
        <v>2019</v>
      </c>
      <c r="AE10" s="50"/>
      <c r="AF10" s="50"/>
      <c r="AG10" s="50"/>
      <c r="AH10" s="50"/>
      <c r="AI10" s="50"/>
      <c r="AJ10" s="50"/>
      <c r="AK10" s="2"/>
      <c r="AL10" s="50">
        <f>データ!V6</f>
        <v>1110</v>
      </c>
      <c r="AM10" s="50"/>
      <c r="AN10" s="50"/>
      <c r="AO10" s="50"/>
      <c r="AP10" s="50"/>
      <c r="AQ10" s="50"/>
      <c r="AR10" s="50"/>
      <c r="AS10" s="50"/>
      <c r="AT10" s="45">
        <f>データ!W6</f>
        <v>0.53</v>
      </c>
      <c r="AU10" s="45"/>
      <c r="AV10" s="45"/>
      <c r="AW10" s="45"/>
      <c r="AX10" s="45"/>
      <c r="AY10" s="45"/>
      <c r="AZ10" s="45"/>
      <c r="BA10" s="45"/>
      <c r="BB10" s="45">
        <f>データ!X6</f>
        <v>2094.34</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122</v>
      </c>
      <c r="BM16" s="70"/>
      <c r="BN16" s="70"/>
      <c r="BO16" s="70"/>
      <c r="BP16" s="70"/>
      <c r="BQ16" s="70"/>
      <c r="BR16" s="70"/>
      <c r="BS16" s="70"/>
      <c r="BT16" s="70"/>
      <c r="BU16" s="70"/>
      <c r="BV16" s="70"/>
      <c r="BW16" s="70"/>
      <c r="BX16" s="70"/>
      <c r="BY16" s="70"/>
      <c r="BZ16" s="7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x14ac:dyDescent="0.15">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x14ac:dyDescent="0.15">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123</v>
      </c>
      <c r="BM47" s="70"/>
      <c r="BN47" s="70"/>
      <c r="BO47" s="70"/>
      <c r="BP47" s="70"/>
      <c r="BQ47" s="70"/>
      <c r="BR47" s="70"/>
      <c r="BS47" s="70"/>
      <c r="BT47" s="70"/>
      <c r="BU47" s="70"/>
      <c r="BV47" s="70"/>
      <c r="BW47" s="70"/>
      <c r="BX47" s="70"/>
      <c r="BY47" s="70"/>
      <c r="BZ47" s="71"/>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x14ac:dyDescent="0.15">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x14ac:dyDescent="0.15">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124</v>
      </c>
      <c r="BM66" s="70"/>
      <c r="BN66" s="70"/>
      <c r="BO66" s="70"/>
      <c r="BP66" s="70"/>
      <c r="BQ66" s="70"/>
      <c r="BR66" s="70"/>
      <c r="BS66" s="70"/>
      <c r="BT66" s="70"/>
      <c r="BU66" s="70"/>
      <c r="BV66" s="70"/>
      <c r="BW66" s="70"/>
      <c r="BX66" s="70"/>
      <c r="BY66" s="70"/>
      <c r="BZ66" s="71"/>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x14ac:dyDescent="0.15">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x14ac:dyDescent="0.15">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【914.53】</v>
      </c>
      <c r="I86" s="26" t="str">
        <f>データ!CA6</f>
        <v>【55.73】</v>
      </c>
      <c r="J86" s="26" t="str">
        <f>データ!CL6</f>
        <v>【276.78】</v>
      </c>
      <c r="K86" s="26" t="str">
        <f>データ!CW6</f>
        <v>【59.15】</v>
      </c>
      <c r="L86" s="26" t="str">
        <f>データ!DH6</f>
        <v>【85.01】</v>
      </c>
      <c r="M86" s="26" t="s">
        <v>55</v>
      </c>
      <c r="N86" s="26" t="s">
        <v>55</v>
      </c>
      <c r="O86" s="26" t="str">
        <f>データ!EO6</f>
        <v>【1.58】</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ColWidth="9" defaultRowHeight="13.5" x14ac:dyDescent="0.15"/>
  <cols>
    <col min="1" max="1" width="9" style="3"/>
    <col min="2" max="144" width="11.875" style="3" customWidth="1"/>
    <col min="145" max="16384" width="9" style="3"/>
  </cols>
  <sheetData>
    <row r="1" spans="1:145" x14ac:dyDescent="0.1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x14ac:dyDescent="0.1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x14ac:dyDescent="0.15">
      <c r="A6" s="28" t="s">
        <v>108</v>
      </c>
      <c r="B6" s="33">
        <f>B7</f>
        <v>2016</v>
      </c>
      <c r="C6" s="33">
        <f t="shared" ref="C6:X6" si="3">C7</f>
        <v>232246</v>
      </c>
      <c r="D6" s="33">
        <f t="shared" si="3"/>
        <v>47</v>
      </c>
      <c r="E6" s="33">
        <f t="shared" si="3"/>
        <v>17</v>
      </c>
      <c r="F6" s="33">
        <f t="shared" si="3"/>
        <v>5</v>
      </c>
      <c r="G6" s="33">
        <f t="shared" si="3"/>
        <v>0</v>
      </c>
      <c r="H6" s="33" t="str">
        <f t="shared" si="3"/>
        <v>愛知県　知多市</v>
      </c>
      <c r="I6" s="33" t="str">
        <f t="shared" si="3"/>
        <v>法非適用</v>
      </c>
      <c r="J6" s="33" t="str">
        <f t="shared" si="3"/>
        <v>下水道事業</v>
      </c>
      <c r="K6" s="33" t="str">
        <f t="shared" si="3"/>
        <v>農業集落排水</v>
      </c>
      <c r="L6" s="33" t="str">
        <f t="shared" si="3"/>
        <v>F2</v>
      </c>
      <c r="M6" s="33">
        <f t="shared" si="3"/>
        <v>0</v>
      </c>
      <c r="N6" s="34" t="str">
        <f t="shared" si="3"/>
        <v>-</v>
      </c>
      <c r="O6" s="34" t="str">
        <f t="shared" si="3"/>
        <v>該当数値なし</v>
      </c>
      <c r="P6" s="34">
        <f t="shared" si="3"/>
        <v>1.29</v>
      </c>
      <c r="Q6" s="34">
        <f t="shared" si="3"/>
        <v>97.3</v>
      </c>
      <c r="R6" s="34">
        <f t="shared" si="3"/>
        <v>2019</v>
      </c>
      <c r="S6" s="34">
        <f t="shared" si="3"/>
        <v>86076</v>
      </c>
      <c r="T6" s="34">
        <f t="shared" si="3"/>
        <v>45.9</v>
      </c>
      <c r="U6" s="34">
        <f t="shared" si="3"/>
        <v>1875.29</v>
      </c>
      <c r="V6" s="34">
        <f t="shared" si="3"/>
        <v>1110</v>
      </c>
      <c r="W6" s="34">
        <f t="shared" si="3"/>
        <v>0.53</v>
      </c>
      <c r="X6" s="34">
        <f t="shared" si="3"/>
        <v>2094.34</v>
      </c>
      <c r="Y6" s="35">
        <f>IF(Y7="",NA(),Y7)</f>
        <v>95.79</v>
      </c>
      <c r="Z6" s="35">
        <f t="shared" ref="Z6:AH6" si="4">IF(Z7="",NA(),Z7)</f>
        <v>95.44</v>
      </c>
      <c r="AA6" s="35">
        <f t="shared" si="4"/>
        <v>101.15</v>
      </c>
      <c r="AB6" s="35">
        <f t="shared" si="4"/>
        <v>98.27</v>
      </c>
      <c r="AC6" s="35">
        <f t="shared" si="4"/>
        <v>103.55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1144.05</v>
      </c>
      <c r="BL6" s="35">
        <f t="shared" si="7"/>
        <v>1117.1099999999999</v>
      </c>
      <c r="BM6" s="35">
        <f t="shared" si="7"/>
        <v>1161.05</v>
      </c>
      <c r="BN6" s="35">
        <f t="shared" si="7"/>
        <v>979.89</v>
      </c>
      <c r="BO6" s="35">
        <f t="shared" si="7"/>
        <v>974.93</v>
      </c>
      <c r="BP6" s="34" t="str">
        <f>IF(BP7="","",IF(BP7="-","【-】","【"&amp;SUBSTITUTE(TEXT(BP7,"#,##0.00"),"-","△")&amp;"】"))</f>
        <v>【914.53】</v>
      </c>
      <c r="BQ6" s="35">
        <f>IF(BQ7="",NA(),BQ7)</f>
        <v>37.9</v>
      </c>
      <c r="BR6" s="35">
        <f t="shared" ref="BR6:BZ6" si="8">IF(BR7="",NA(),BR7)</f>
        <v>36.71</v>
      </c>
      <c r="BS6" s="35">
        <f t="shared" si="8"/>
        <v>38.53</v>
      </c>
      <c r="BT6" s="35">
        <f t="shared" si="8"/>
        <v>36.909999999999997</v>
      </c>
      <c r="BU6" s="35">
        <f t="shared" si="8"/>
        <v>36.46</v>
      </c>
      <c r="BV6" s="35">
        <f t="shared" si="8"/>
        <v>42.48</v>
      </c>
      <c r="BW6" s="35">
        <f t="shared" si="8"/>
        <v>41.04</v>
      </c>
      <c r="BX6" s="35">
        <f t="shared" si="8"/>
        <v>41.08</v>
      </c>
      <c r="BY6" s="35">
        <f t="shared" si="8"/>
        <v>41.34</v>
      </c>
      <c r="BZ6" s="35">
        <f t="shared" si="8"/>
        <v>55.32</v>
      </c>
      <c r="CA6" s="34" t="str">
        <f>IF(CA7="","",IF(CA7="-","【-】","【"&amp;SUBSTITUTE(TEXT(CA7,"#,##0.00"),"-","△")&amp;"】"))</f>
        <v>【55.73】</v>
      </c>
      <c r="CB6" s="35">
        <f>IF(CB7="",NA(),CB7)</f>
        <v>272.92</v>
      </c>
      <c r="CC6" s="35">
        <f t="shared" ref="CC6:CK6" si="9">IF(CC7="",NA(),CC7)</f>
        <v>281.23</v>
      </c>
      <c r="CD6" s="35">
        <f t="shared" si="9"/>
        <v>273.86</v>
      </c>
      <c r="CE6" s="35">
        <f t="shared" si="9"/>
        <v>287.58999999999997</v>
      </c>
      <c r="CF6" s="35">
        <f t="shared" si="9"/>
        <v>291.20999999999998</v>
      </c>
      <c r="CG6" s="35">
        <f t="shared" si="9"/>
        <v>343.8</v>
      </c>
      <c r="CH6" s="35">
        <f t="shared" si="9"/>
        <v>357.08</v>
      </c>
      <c r="CI6" s="35">
        <f t="shared" si="9"/>
        <v>378.08</v>
      </c>
      <c r="CJ6" s="35">
        <f t="shared" si="9"/>
        <v>357.49</v>
      </c>
      <c r="CK6" s="35">
        <f t="shared" si="9"/>
        <v>283.17</v>
      </c>
      <c r="CL6" s="34" t="str">
        <f>IF(CL7="","",IF(CL7="-","【-】","【"&amp;SUBSTITUTE(TEXT(CL7,"#,##0.00"),"-","△")&amp;"】"))</f>
        <v>【276.78】</v>
      </c>
      <c r="CM6" s="35">
        <f>IF(CM7="",NA(),CM7)</f>
        <v>51.41</v>
      </c>
      <c r="CN6" s="35">
        <f t="shared" ref="CN6:CV6" si="10">IF(CN7="",NA(),CN7)</f>
        <v>50.47</v>
      </c>
      <c r="CO6" s="35">
        <f t="shared" si="10"/>
        <v>51.88</v>
      </c>
      <c r="CP6" s="35">
        <f t="shared" si="10"/>
        <v>52.34</v>
      </c>
      <c r="CQ6" s="35">
        <f t="shared" si="10"/>
        <v>49.53</v>
      </c>
      <c r="CR6" s="35">
        <f t="shared" si="10"/>
        <v>46.06</v>
      </c>
      <c r="CS6" s="35">
        <f t="shared" si="10"/>
        <v>45.95</v>
      </c>
      <c r="CT6" s="35">
        <f t="shared" si="10"/>
        <v>44.69</v>
      </c>
      <c r="CU6" s="35">
        <f t="shared" si="10"/>
        <v>44.69</v>
      </c>
      <c r="CV6" s="35">
        <f t="shared" si="10"/>
        <v>60.65</v>
      </c>
      <c r="CW6" s="34" t="str">
        <f>IF(CW7="","",IF(CW7="-","【-】","【"&amp;SUBSTITUTE(TEXT(CW7,"#,##0.00"),"-","△")&amp;"】"))</f>
        <v>【59.15】</v>
      </c>
      <c r="CX6" s="35">
        <f>IF(CX7="",NA(),CX7)</f>
        <v>93.6</v>
      </c>
      <c r="CY6" s="35">
        <f t="shared" ref="CY6:DG6" si="11">IF(CY7="",NA(),CY7)</f>
        <v>94.82</v>
      </c>
      <c r="CZ6" s="35">
        <f t="shared" si="11"/>
        <v>95.83</v>
      </c>
      <c r="DA6" s="35">
        <f t="shared" si="11"/>
        <v>96.12</v>
      </c>
      <c r="DB6" s="35">
        <f t="shared" si="11"/>
        <v>95.77</v>
      </c>
      <c r="DC6" s="35">
        <f t="shared" si="11"/>
        <v>72.989999999999995</v>
      </c>
      <c r="DD6" s="35">
        <f t="shared" si="11"/>
        <v>71.97</v>
      </c>
      <c r="DE6" s="35">
        <f t="shared" si="11"/>
        <v>70.59</v>
      </c>
      <c r="DF6" s="35">
        <f t="shared" si="11"/>
        <v>69.67</v>
      </c>
      <c r="DG6" s="35">
        <f t="shared" si="11"/>
        <v>84.58</v>
      </c>
      <c r="DH6" s="34" t="str">
        <f>IF(DH7="","",IF(DH7="-","【-】","【"&amp;SUBSTITUTE(TEXT(DH7,"#,##0.00"),"-","△")&amp;"】"))</f>
        <v>【85.01】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0.06</v>
      </c>
      <c r="EK6" s="35">
        <f t="shared" si="14"/>
        <v>0.04</v>
      </c>
      <c r="EL6" s="35">
        <f t="shared" si="14"/>
        <v>7.0000000000000007E-2</v>
      </c>
      <c r="EM6" s="35">
        <f t="shared" si="14"/>
        <v>0.02</v>
      </c>
      <c r="EN6" s="35">
        <f t="shared" si="14"/>
        <v>2.0499999999999998</v>
      </c>
      <c r="EO6" s="34" t="str">
        <f>IF(EO7="","",IF(EO7="-","【-】","【"&amp;SUBSTITUTE(TEXT(EO7,"#,##0.00"),"-","△")&amp;"】"))</f>
        <v>【1.58】</v>
      </c>
    </row>
    <row r="7" spans="1:145" s="36" customFormat="1" x14ac:dyDescent="0.15">
      <c r="A7" s="28"/>
      <c r="B7" s="37">
        <v>2016</v>
      </c>
      <c r="C7" s="37">
        <v>232246</v>
      </c>
      <c r="D7" s="37">
        <v>47</v>
      </c>
      <c r="E7" s="37">
        <v>17</v>
      </c>
      <c r="F7" s="37">
        <v>5</v>
      </c>
      <c r="G7" s="37">
        <v>0</v>
      </c>
      <c r="H7" s="37" t="s">
        <v>109</v>
      </c>
      <c r="I7" s="37" t="s">
        <v>110</v>
      </c>
      <c r="J7" s="37" t="s">
        <v>111</v>
      </c>
      <c r="K7" s="37" t="s">
        <v>112</v>
      </c>
      <c r="L7" s="37" t="s">
        <v>113</v>
      </c>
      <c r="M7" s="37"/>
      <c r="N7" s="38" t="s">
        <v>114</v>
      </c>
      <c r="O7" s="38" t="s">
        <v>115</v>
      </c>
      <c r="P7" s="38">
        <v>1.29</v>
      </c>
      <c r="Q7" s="38">
        <v>97.3</v>
      </c>
      <c r="R7" s="38">
        <v>2019</v>
      </c>
      <c r="S7" s="38">
        <v>86076</v>
      </c>
      <c r="T7" s="38">
        <v>45.9</v>
      </c>
      <c r="U7" s="38">
        <v>1875.29</v>
      </c>
      <c r="V7" s="38">
        <v>1110</v>
      </c>
      <c r="W7" s="38">
        <v>0.53</v>
      </c>
      <c r="X7" s="38">
        <v>2094.34</v>
      </c>
      <c r="Y7" s="38">
        <v>95.79</v>
      </c>
      <c r="Z7" s="38">
        <v>95.44</v>
      </c>
      <c r="AA7" s="38">
        <v>101.15</v>
      </c>
      <c r="AB7" s="38">
        <v>98.27</v>
      </c>
      <c r="AC7" s="38">
        <v>103.55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1144.05</v>
      </c>
      <c r="BL7" s="38">
        <v>1117.1099999999999</v>
      </c>
      <c r="BM7" s="38">
        <v>1161.05</v>
      </c>
      <c r="BN7" s="38">
        <v>979.89</v>
      </c>
      <c r="BO7" s="38">
        <v>974.93</v>
      </c>
      <c r="BP7" s="38">
        <v>914.53</v>
      </c>
      <c r="BQ7" s="38">
        <v>37.9</v>
      </c>
      <c r="BR7" s="38">
        <v>36.71</v>
      </c>
      <c r="BS7" s="38">
        <v>38.53</v>
      </c>
      <c r="BT7" s="38">
        <v>36.909999999999997</v>
      </c>
      <c r="BU7" s="38">
        <v>36.46</v>
      </c>
      <c r="BV7" s="38">
        <v>42.48</v>
      </c>
      <c r="BW7" s="38">
        <v>41.04</v>
      </c>
      <c r="BX7" s="38">
        <v>41.08</v>
      </c>
      <c r="BY7" s="38">
        <v>41.34</v>
      </c>
      <c r="BZ7" s="38">
        <v>55.32</v>
      </c>
      <c r="CA7" s="38">
        <v>55.73</v>
      </c>
      <c r="CB7" s="38">
        <v>272.92</v>
      </c>
      <c r="CC7" s="38">
        <v>281.23</v>
      </c>
      <c r="CD7" s="38">
        <v>273.86</v>
      </c>
      <c r="CE7" s="38">
        <v>287.58999999999997</v>
      </c>
      <c r="CF7" s="38">
        <v>291.20999999999998</v>
      </c>
      <c r="CG7" s="38">
        <v>343.8</v>
      </c>
      <c r="CH7" s="38">
        <v>357.08</v>
      </c>
      <c r="CI7" s="38">
        <v>378.08</v>
      </c>
      <c r="CJ7" s="38">
        <v>357.49</v>
      </c>
      <c r="CK7" s="38">
        <v>283.17</v>
      </c>
      <c r="CL7" s="38">
        <v>276.77999999999997</v>
      </c>
      <c r="CM7" s="38">
        <v>51.41</v>
      </c>
      <c r="CN7" s="38">
        <v>50.47</v>
      </c>
      <c r="CO7" s="38">
        <v>51.88</v>
      </c>
      <c r="CP7" s="38">
        <v>52.34</v>
      </c>
      <c r="CQ7" s="38">
        <v>49.53</v>
      </c>
      <c r="CR7" s="38">
        <v>46.06</v>
      </c>
      <c r="CS7" s="38">
        <v>45.95</v>
      </c>
      <c r="CT7" s="38">
        <v>44.69</v>
      </c>
      <c r="CU7" s="38">
        <v>44.69</v>
      </c>
      <c r="CV7" s="38">
        <v>60.65</v>
      </c>
      <c r="CW7" s="38">
        <v>59.15</v>
      </c>
      <c r="CX7" s="38">
        <v>93.6</v>
      </c>
      <c r="CY7" s="38">
        <v>94.82</v>
      </c>
      <c r="CZ7" s="38">
        <v>95.83</v>
      </c>
      <c r="DA7" s="38">
        <v>96.12</v>
      </c>
      <c r="DB7" s="38">
        <v>95.77</v>
      </c>
      <c r="DC7" s="38">
        <v>72.989999999999995</v>
      </c>
      <c r="DD7" s="38">
        <v>71.97</v>
      </c>
      <c r="DE7" s="38">
        <v>70.59</v>
      </c>
      <c r="DF7" s="38">
        <v>69.67</v>
      </c>
      <c r="DG7" s="38">
        <v>84.58</v>
      </c>
      <c r="DH7" s="38">
        <v>85.01</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0.06</v>
      </c>
      <c r="EK7" s="38">
        <v>0.04</v>
      </c>
      <c r="EL7" s="38">
        <v>7.0000000000000007E-2</v>
      </c>
      <c r="EM7" s="38">
        <v>0.02</v>
      </c>
      <c r="EN7" s="38">
        <v>2.0499999999999998</v>
      </c>
      <c r="EO7" s="38">
        <v>1.58</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2018-02-22T01:28:11Z</cp:lastPrinted>
  <dcterms:created xsi:type="dcterms:W3CDTF">2017-12-25T02:30:02Z</dcterms:created>
  <dcterms:modified xsi:type="dcterms:W3CDTF">2018-02-22T01:28:12Z</dcterms:modified>
  <cp:category/>
</cp:coreProperties>
</file>