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D10" i="4"/>
  <c r="I10" i="4"/>
  <c r="AL8" i="4"/>
  <c r="P8" i="4"/>
  <c r="I8" i="4"/>
  <c r="D10" i="5" l="1"/>
  <c r="E10" i="5"/>
  <c r="C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<sst xmlns="http://schemas.openxmlformats.org/spreadsheetml/2006/main" count="245" uniqueCount="126">
  <si>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</si>
  <si>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</si>
  <si>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</si>
  <si>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</si>
  <si>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</si>
  <si>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</si>
  <si>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</si>
  <si>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</si>
  <si>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</si>
  <si>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</si>
  <si>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</si>
  <si>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</si>
  <si>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</si>
  <si>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</si>
  <si>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</si>
  <si>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</si>
  <si>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</si>
  <si>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</si>
  <si>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</si>
  <si>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</si>
  <si>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</si>
  <si>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</si>
  <si>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</si>
  <si>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</si>
  <si>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</si>
  <si>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</si>
  <si>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</si>
  <si>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</si>
  <si>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</si>
  <si>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</si>
  <si>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</si>
  <si>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</si>
  <si>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</si>
  <si>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</si>
  <si>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</si>
  <si>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</si>
  <si>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</si>
  <si>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</si>
  <si>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</si>
  <si>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</si>
  <si>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</si>
  <si>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</si>
  <si>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</si>
  <si>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</si>
  <si>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</si>
  <si>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</si>
  <si>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</si>
  <si>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</si>
  <si>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</si>
  <si>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</si>
  <si>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</si>
  <si>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</si>
  <si>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</si>
  <si>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</si>
  <si>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</si>
  <si>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</si>
  <si>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</si>
  <si>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</si>
  <si>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</si>
  <si>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</si>
  <si>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</si>
  <si>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</si>
  <si>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</si>
  <si>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</si>
  <si>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</si>
  <si>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</si>
  <si>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</si>
  <si>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</si>
  <si>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</si>
  <si>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</si>
  <si>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</si>
  <si>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</si>
  <si>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</si>
  <si>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</si>
  <si>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</si>
  <si>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</si>
  <si>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</si>
  <si>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</si>
  <si>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</si>
  <si>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</si>
  <si>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</si>
  <si>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</si>
  <si>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</si>
  <si>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</si>
  <si>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</si>
  <si>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</si>
  <si>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</si>
  <si>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</si>
  <si>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</si>
  <si>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</si>
  <si>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</si>
  <si>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</si>
  <si>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</si>
  <si>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</si>
  <si>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</si>
  <si>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</si>
  <si>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</si>
  <si>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</si>
  <si>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</si>
  <si>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</si>
  <si>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</si>
  <si>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</si>
  <si>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</si>
  <si>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</si>
  <si>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</si>
  <si>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</si>
  <si>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</si>
  <si>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</si>
  <si>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</si>
  <si>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</si>
  <si>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知立市</t>
  </si>
  <si>
    <t>法非適用</t>
  </si>
  <si>
    <t>下水道事業</t>
  </si>
  <si>
    <t>公共下水道</t>
  </si>
  <si>
    <t>Bc1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</si>
  <si>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</si>
  <si>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</si>
  <si>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</si>
  <si>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</si>
  <si>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</si>
  <si>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</si>
  <si>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</si>
  <si>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</si>
  <si>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①下水道使用料収入は年々増加していますが、使用料収入の水準が低く一般会計からの繰入金に依存しているのが現状です。使用料改定や水洗化率の向上等により使用料収入の水準を上げることが必要です。
④類似団体平均値より高い状況です。企業債の新たな借入額を返済額よりも少なくすることで残高の減少に努めています。
⑤経費回収率は年々上昇傾向にありましたが、少し減少しました。</t>
    </r>
    <r>
      <rPr>
        <sz val="11"/>
        <rFont val="ＭＳ ゴシック"/>
        <family val="3"/>
        <charset val="128"/>
      </rPr>
      <t>委託料等の今年度のみ発生する</t>
    </r>
    <r>
      <rPr>
        <sz val="11"/>
        <color theme="1"/>
        <rFont val="ＭＳ ゴシック"/>
        <family val="3"/>
        <charset val="128"/>
      </rPr>
      <t>経費が多かったためと思われます。類似団体平均値との差は大きく、使用料収入の水準を上げることが必要です。
⑥汚水処理原価は年々下がってはいますが、類似団体平均と比べ高い状況です。水洗化率が低いことが要因と考えます。より一層接続勧奨活動を進め、水洗化率の向上に努めます。
⑧下水道整備に伴い、毎年新規供用開始区域が増えていきますので、大幅な水洗化率の向上は難しいと思われますが、接続勧奨活動により向上に努めます。</t>
    </r>
    <rPh sb="1" eb="4">
      <t>ゲスイドウ</t>
    </rPh>
    <rPh sb="4" eb="6">
      <t>シヨウ</t>
    </rPh>
    <rPh sb="6" eb="7">
      <t>リョウ</t>
    </rPh>
    <rPh sb="7" eb="9">
      <t>シュウニュウ</t>
    </rPh>
    <rPh sb="10" eb="12">
      <t>ネンネン</t>
    </rPh>
    <rPh sb="12" eb="14">
      <t>ゾウカ</t>
    </rPh>
    <rPh sb="24" eb="26">
      <t>シュウニュウ</t>
    </rPh>
    <rPh sb="27" eb="29">
      <t>スイジュン</t>
    </rPh>
    <rPh sb="30" eb="31">
      <t>ヒク</t>
    </rPh>
    <rPh sb="32" eb="34">
      <t>イッパン</t>
    </rPh>
    <rPh sb="34" eb="36">
      <t>カイケイ</t>
    </rPh>
    <rPh sb="39" eb="41">
      <t>クリイレ</t>
    </rPh>
    <rPh sb="41" eb="42">
      <t>キン</t>
    </rPh>
    <rPh sb="43" eb="45">
      <t>イゾン</t>
    </rPh>
    <rPh sb="51" eb="53">
      <t>ゲンジョウ</t>
    </rPh>
    <rPh sb="56" eb="58">
      <t>シヨウ</t>
    </rPh>
    <rPh sb="58" eb="59">
      <t>リョウ</t>
    </rPh>
    <rPh sb="59" eb="61">
      <t>カイテイ</t>
    </rPh>
    <rPh sb="62" eb="65">
      <t>スイセンカ</t>
    </rPh>
    <rPh sb="65" eb="66">
      <t>リツ</t>
    </rPh>
    <rPh sb="67" eb="69">
      <t>コウジョウ</t>
    </rPh>
    <rPh sb="69" eb="70">
      <t>トウ</t>
    </rPh>
    <rPh sb="73" eb="75">
      <t>シヨウ</t>
    </rPh>
    <rPh sb="75" eb="76">
      <t>リョウ</t>
    </rPh>
    <rPh sb="76" eb="78">
      <t>シュウニュウ</t>
    </rPh>
    <rPh sb="79" eb="81">
      <t>スイジュン</t>
    </rPh>
    <rPh sb="82" eb="83">
      <t>ア</t>
    </rPh>
    <rPh sb="88" eb="90">
      <t>ヒツヨウ</t>
    </rPh>
    <rPh sb="95" eb="97">
      <t>ルイジ</t>
    </rPh>
    <rPh sb="97" eb="99">
      <t>ダンタイ</t>
    </rPh>
    <rPh sb="99" eb="101">
      <t>ヘイキン</t>
    </rPh>
    <rPh sb="101" eb="102">
      <t>チ</t>
    </rPh>
    <rPh sb="104" eb="105">
      <t>タカ</t>
    </rPh>
    <rPh sb="106" eb="108">
      <t>ジョウキョウ</t>
    </rPh>
    <rPh sb="111" eb="113">
      <t>キギョウ</t>
    </rPh>
    <rPh sb="113" eb="114">
      <t>サイ</t>
    </rPh>
    <rPh sb="115" eb="116">
      <t>アラ</t>
    </rPh>
    <rPh sb="118" eb="120">
      <t>カリイレ</t>
    </rPh>
    <rPh sb="120" eb="121">
      <t>ガク</t>
    </rPh>
    <rPh sb="122" eb="124">
      <t>ヘンサイ</t>
    </rPh>
    <rPh sb="124" eb="125">
      <t>ガク</t>
    </rPh>
    <rPh sb="128" eb="129">
      <t>スク</t>
    </rPh>
    <rPh sb="136" eb="138">
      <t>ザンダカ</t>
    </rPh>
    <rPh sb="139" eb="141">
      <t>ゲンショウ</t>
    </rPh>
    <rPh sb="142" eb="143">
      <t>ツト</t>
    </rPh>
    <rPh sb="151" eb="153">
      <t>ケイヒ</t>
    </rPh>
    <rPh sb="153" eb="155">
      <t>カイシュウ</t>
    </rPh>
    <rPh sb="155" eb="156">
      <t>リツ</t>
    </rPh>
    <rPh sb="157" eb="159">
      <t>ネンネン</t>
    </rPh>
    <rPh sb="159" eb="161">
      <t>ジョウショウ</t>
    </rPh>
    <rPh sb="161" eb="163">
      <t>ケイコウ</t>
    </rPh>
    <rPh sb="171" eb="172">
      <t>スコ</t>
    </rPh>
    <rPh sb="173" eb="175">
      <t>ゲンショウ</t>
    </rPh>
    <rPh sb="180" eb="183">
      <t>イタクリョウ</t>
    </rPh>
    <rPh sb="183" eb="184">
      <t>トウ</t>
    </rPh>
    <rPh sb="185" eb="188">
      <t>コンネンド</t>
    </rPh>
    <rPh sb="190" eb="192">
      <t>ハッセイ</t>
    </rPh>
    <rPh sb="194" eb="196">
      <t>ケイヒ</t>
    </rPh>
    <rPh sb="197" eb="198">
      <t>オオ</t>
    </rPh>
    <rPh sb="204" eb="205">
      <t>オモ</t>
    </rPh>
    <rPh sb="210" eb="212">
      <t>ルイジ</t>
    </rPh>
    <rPh sb="212" eb="214">
      <t>ダンタイ</t>
    </rPh>
    <rPh sb="214" eb="216">
      <t>ヘイキン</t>
    </rPh>
    <rPh sb="216" eb="217">
      <t>チ</t>
    </rPh>
    <rPh sb="219" eb="220">
      <t>サ</t>
    </rPh>
    <rPh sb="221" eb="222">
      <t>オオ</t>
    </rPh>
    <rPh sb="225" eb="227">
      <t>シヨウ</t>
    </rPh>
    <rPh sb="227" eb="228">
      <t>リョウ</t>
    </rPh>
    <rPh sb="228" eb="230">
      <t>シュウニュウ</t>
    </rPh>
    <rPh sb="231" eb="233">
      <t>スイジュン</t>
    </rPh>
    <rPh sb="234" eb="235">
      <t>ア</t>
    </rPh>
    <rPh sb="240" eb="242">
      <t>ヒツヨウ</t>
    </rPh>
    <rPh sb="247" eb="249">
      <t>オスイ</t>
    </rPh>
    <rPh sb="249" eb="251">
      <t>ショリ</t>
    </rPh>
    <rPh sb="251" eb="253">
      <t>ゲンカ</t>
    </rPh>
    <rPh sb="254" eb="256">
      <t>ネンネン</t>
    </rPh>
    <rPh sb="256" eb="257">
      <t>サ</t>
    </rPh>
    <rPh sb="266" eb="268">
      <t>ルイジ</t>
    </rPh>
    <rPh sb="268" eb="270">
      <t>ダンタイ</t>
    </rPh>
    <rPh sb="270" eb="272">
      <t>ヘイキン</t>
    </rPh>
    <rPh sb="273" eb="274">
      <t>クラ</t>
    </rPh>
    <rPh sb="275" eb="276">
      <t>タカ</t>
    </rPh>
    <rPh sb="277" eb="279">
      <t>ジョウキョウ</t>
    </rPh>
    <rPh sb="282" eb="285">
      <t>スイセンカ</t>
    </rPh>
    <rPh sb="285" eb="286">
      <t>リツ</t>
    </rPh>
    <rPh sb="287" eb="288">
      <t>ヒク</t>
    </rPh>
    <rPh sb="292" eb="294">
      <t>ヨウイン</t>
    </rPh>
    <rPh sb="295" eb="296">
      <t>カンガ</t>
    </rPh>
    <rPh sb="302" eb="304">
      <t>イッソウ</t>
    </rPh>
    <rPh sb="304" eb="306">
      <t>セツゾク</t>
    </rPh>
    <rPh sb="306" eb="308">
      <t>カンショウ</t>
    </rPh>
    <rPh sb="308" eb="310">
      <t>カツドウ</t>
    </rPh>
    <rPh sb="311" eb="312">
      <t>スス</t>
    </rPh>
    <rPh sb="314" eb="317">
      <t>スイセンカ</t>
    </rPh>
    <rPh sb="317" eb="318">
      <t>リツ</t>
    </rPh>
    <rPh sb="319" eb="321">
      <t>コウジョウ</t>
    </rPh>
    <rPh sb="322" eb="323">
      <t>ツト</t>
    </rPh>
    <rPh sb="329" eb="332">
      <t>ゲスイドウ</t>
    </rPh>
    <rPh sb="332" eb="334">
      <t>セイビ</t>
    </rPh>
    <rPh sb="335" eb="336">
      <t>トモナ</t>
    </rPh>
    <rPh sb="338" eb="340">
      <t>マイトシ</t>
    </rPh>
    <rPh sb="340" eb="342">
      <t>シンキ</t>
    </rPh>
    <rPh sb="342" eb="344">
      <t>キョウヨウ</t>
    </rPh>
    <rPh sb="344" eb="346">
      <t>カイシ</t>
    </rPh>
    <rPh sb="346" eb="348">
      <t>クイキ</t>
    </rPh>
    <rPh sb="349" eb="350">
      <t>フ</t>
    </rPh>
    <rPh sb="359" eb="361">
      <t>オオハバ</t>
    </rPh>
    <rPh sb="362" eb="365">
      <t>スイセンカ</t>
    </rPh>
    <rPh sb="365" eb="366">
      <t>リツ</t>
    </rPh>
    <rPh sb="367" eb="369">
      <t>コウジョウ</t>
    </rPh>
    <rPh sb="370" eb="371">
      <t>ムズカ</t>
    </rPh>
    <rPh sb="374" eb="375">
      <t>オモ</t>
    </rPh>
    <rPh sb="381" eb="383">
      <t>セツゾク</t>
    </rPh>
    <rPh sb="383" eb="385">
      <t>カンショウ</t>
    </rPh>
    <rPh sb="385" eb="387">
      <t>カツドウ</t>
    </rPh>
    <rPh sb="390" eb="392">
      <t>コウジョウ</t>
    </rPh>
    <rPh sb="393" eb="394">
      <t>ツト</t>
    </rPh>
    <phoneticPr fontId="7"/>
  </si>
  <si>
    <r>
      <rPr>
        <sz val="11"/>
        <rFont val="ＭＳ ゴシック"/>
        <family val="3"/>
        <charset val="128"/>
      </rPr>
      <t>平成26年度までは破損箇所数等に応じて修繕等を行ったため③管渠改善率が計上されていますが、平成27・28年度は修繕・改良・更新管渠延長がなかったため、数値は0となっています。</t>
    </r>
    <r>
      <rPr>
        <sz val="11"/>
        <color theme="1"/>
        <rFont val="ＭＳ ゴシック"/>
        <family val="3"/>
        <charset val="128"/>
      </rPr>
      <t>平成29年度に下水道ストックマネジメント計画を策定し、計画に沿って管渠調査、改築更新等行っていきます。</t>
    </r>
    <rPh sb="0" eb="2">
      <t>ヘイセイ</t>
    </rPh>
    <rPh sb="4" eb="6">
      <t>ネンド</t>
    </rPh>
    <rPh sb="9" eb="11">
      <t>ハソン</t>
    </rPh>
    <rPh sb="11" eb="13">
      <t>カショ</t>
    </rPh>
    <rPh sb="13" eb="14">
      <t>スウ</t>
    </rPh>
    <rPh sb="14" eb="15">
      <t>トウ</t>
    </rPh>
    <rPh sb="16" eb="17">
      <t>オウ</t>
    </rPh>
    <rPh sb="19" eb="21">
      <t>シュウゼン</t>
    </rPh>
    <rPh sb="21" eb="22">
      <t>トウ</t>
    </rPh>
    <rPh sb="23" eb="24">
      <t>オコナ</t>
    </rPh>
    <rPh sb="29" eb="31">
      <t>カンキョ</t>
    </rPh>
    <rPh sb="31" eb="33">
      <t>カイゼン</t>
    </rPh>
    <rPh sb="33" eb="34">
      <t>リツ</t>
    </rPh>
    <rPh sb="35" eb="37">
      <t>ケイジョウ</t>
    </rPh>
    <rPh sb="45" eb="47">
      <t>ヘイセイ</t>
    </rPh>
    <rPh sb="52" eb="54">
      <t>ネンド</t>
    </rPh>
    <rPh sb="55" eb="57">
      <t>シュウゼン</t>
    </rPh>
    <rPh sb="58" eb="60">
      <t>カイリョウ</t>
    </rPh>
    <rPh sb="61" eb="63">
      <t>コウシン</t>
    </rPh>
    <rPh sb="63" eb="65">
      <t>カンキョ</t>
    </rPh>
    <rPh sb="65" eb="67">
      <t>エンチョウ</t>
    </rPh>
    <rPh sb="75" eb="77">
      <t>スウチ</t>
    </rPh>
    <rPh sb="87" eb="89">
      <t>ヘイセイ</t>
    </rPh>
    <rPh sb="91" eb="93">
      <t>ネンド</t>
    </rPh>
    <rPh sb="94" eb="97">
      <t>ゲスイドウ</t>
    </rPh>
    <rPh sb="107" eb="109">
      <t>ケイカク</t>
    </rPh>
    <rPh sb="110" eb="112">
      <t>サクテイ</t>
    </rPh>
    <rPh sb="114" eb="116">
      <t>ケイカク</t>
    </rPh>
    <rPh sb="117" eb="118">
      <t>ソ</t>
    </rPh>
    <rPh sb="120" eb="121">
      <t>カン</t>
    </rPh>
    <rPh sb="121" eb="122">
      <t>キョ</t>
    </rPh>
    <rPh sb="122" eb="124">
      <t>チョウサ</t>
    </rPh>
    <rPh sb="125" eb="127">
      <t>カイチク</t>
    </rPh>
    <rPh sb="127" eb="130">
      <t>コウシントウ</t>
    </rPh>
    <rPh sb="130" eb="131">
      <t>オコナ</t>
    </rPh>
    <phoneticPr fontId="4"/>
  </si>
  <si>
    <r>
      <t>普及率は62.44％であり、未整備地区の整備に要する費用は多額です。今後は老朽化した管渠等の更新費用もかかることから、経営状況を注視し定期的に使用料改正の検討を行うことや、供用開始区域の拡大に対し、</t>
    </r>
    <r>
      <rPr>
        <sz val="11"/>
        <rFont val="ＭＳ ゴシック"/>
        <family val="3"/>
        <charset val="128"/>
      </rPr>
      <t>⑧</t>
    </r>
    <r>
      <rPr>
        <sz val="11"/>
        <color theme="1"/>
        <rFont val="ＭＳ ゴシック"/>
        <family val="3"/>
        <charset val="128"/>
      </rPr>
      <t xml:space="preserve">水洗化率向上のため、より一層接続勧奨活動に取り組むことなど、財源確保への取り組み、効率的な投資計画など経営改善を図る必要があります。
経営戦略策定は平成32年度を予定しています。
</t>
    </r>
    <rPh sb="0" eb="2">
      <t>フキュウ</t>
    </rPh>
    <rPh sb="2" eb="3">
      <t>リツ</t>
    </rPh>
    <rPh sb="14" eb="17">
      <t>ミセイビ</t>
    </rPh>
    <rPh sb="17" eb="19">
      <t>チク</t>
    </rPh>
    <rPh sb="20" eb="22">
      <t>セイビ</t>
    </rPh>
    <rPh sb="23" eb="24">
      <t>ヨウ</t>
    </rPh>
    <rPh sb="26" eb="28">
      <t>ヒヨウ</t>
    </rPh>
    <rPh sb="29" eb="31">
      <t>タガク</t>
    </rPh>
    <rPh sb="34" eb="36">
      <t>コンゴ</t>
    </rPh>
    <rPh sb="37" eb="40">
      <t>ロウキュウカ</t>
    </rPh>
    <rPh sb="42" eb="43">
      <t>カン</t>
    </rPh>
    <rPh sb="43" eb="44">
      <t>キョ</t>
    </rPh>
    <rPh sb="44" eb="45">
      <t>トウ</t>
    </rPh>
    <rPh sb="46" eb="48">
      <t>コウシン</t>
    </rPh>
    <rPh sb="48" eb="50">
      <t>ヒヨウ</t>
    </rPh>
    <rPh sb="59" eb="61">
      <t>ケイエイ</t>
    </rPh>
    <rPh sb="61" eb="63">
      <t>ジョウキョウ</t>
    </rPh>
    <rPh sb="64" eb="66">
      <t>チュウシ</t>
    </rPh>
    <rPh sb="67" eb="70">
      <t>テイキテキ</t>
    </rPh>
    <rPh sb="71" eb="73">
      <t>シヨウ</t>
    </rPh>
    <rPh sb="73" eb="74">
      <t>リョウ</t>
    </rPh>
    <rPh sb="74" eb="76">
      <t>カイセイ</t>
    </rPh>
    <rPh sb="77" eb="79">
      <t>ケントウ</t>
    </rPh>
    <rPh sb="80" eb="81">
      <t>オコナ</t>
    </rPh>
    <rPh sb="86" eb="88">
      <t>キョウヨウ</t>
    </rPh>
    <rPh sb="88" eb="90">
      <t>カイシ</t>
    </rPh>
    <rPh sb="90" eb="92">
      <t>クイキ</t>
    </rPh>
    <rPh sb="93" eb="95">
      <t>カクダイ</t>
    </rPh>
    <rPh sb="96" eb="97">
      <t>タイ</t>
    </rPh>
    <rPh sb="100" eb="103">
      <t>スイセンカ</t>
    </rPh>
    <rPh sb="103" eb="104">
      <t>リツ</t>
    </rPh>
    <rPh sb="104" eb="106">
      <t>コウジョウ</t>
    </rPh>
    <rPh sb="112" eb="114">
      <t>イッソウ</t>
    </rPh>
    <rPh sb="114" eb="116">
      <t>セツゾク</t>
    </rPh>
    <rPh sb="116" eb="118">
      <t>カンショウ</t>
    </rPh>
    <rPh sb="118" eb="120">
      <t>カツドウ</t>
    </rPh>
    <rPh sb="121" eb="122">
      <t>ト</t>
    </rPh>
    <rPh sb="123" eb="124">
      <t>ク</t>
    </rPh>
    <rPh sb="130" eb="132">
      <t>ザイゲン</t>
    </rPh>
    <rPh sb="132" eb="134">
      <t>カクホ</t>
    </rPh>
    <rPh sb="136" eb="137">
      <t>ト</t>
    </rPh>
    <rPh sb="138" eb="139">
      <t>ク</t>
    </rPh>
    <rPh sb="141" eb="144">
      <t>コウリツテキ</t>
    </rPh>
    <rPh sb="145" eb="147">
      <t>トウシ</t>
    </rPh>
    <rPh sb="147" eb="149">
      <t>ケイカク</t>
    </rPh>
    <rPh sb="151" eb="153">
      <t>ケイエイ</t>
    </rPh>
    <rPh sb="153" eb="155">
      <t>カイゼン</t>
    </rPh>
    <rPh sb="156" eb="157">
      <t>ハカ</t>
    </rPh>
    <rPh sb="158" eb="160">
      <t>ヒツヨウ</t>
    </rPh>
    <rPh sb="167" eb="169">
      <t>ケイエイ</t>
    </rPh>
    <rPh sb="169" eb="171">
      <t>センリャク</t>
    </rPh>
    <rPh sb="171" eb="173">
      <t>サクテイ</t>
    </rPh>
    <rPh sb="174" eb="176">
      <t>ヘイセイ</t>
    </rPh>
    <rPh sb="178" eb="180">
      <t>ネンド</t>
    </rPh>
    <rPh sb="181" eb="18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</si>
</sst>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0.02</c:v>
                </c:pt>
                <c:pt idx="1">
                  <c:v>0.17</c:v>
                </c:pt>
                <c:pt idx="2">
                  <c:v>0.08</c:v>
                </c:pt>
                <c:pt idx="3" formatCode="#,##0.00;&quot;△&quot;#,##0.00">
                  <c:v>0</c:v>
                </c:pt>
                <c:pt idx="4" formatCode="#,##0.00;&quot;△&quot;#,##0.00">
                  <c:v>0</c:v>
                </c:pt>
              </c:numCache>
            </c:numRef>
          </c:val>
          <c:extLst>
            <c:ext xmlns:c16="http://schemas.microsoft.com/office/drawing/2014/chart" uri="{C3380CC4-5D6E-409C-BE32-E72D297353CC}">
              <c16:uniqueId val="{00000000-52E0-4671-B7DA-345E860D27D7}"/>
            </c:ext>
          </c:extLst>
        </c:ser>
        <c:dLbls>
          <c:showLegendKey val="0"/>
          <c:showVal val="0"/>
          <c:showCatName val="0"/>
          <c:showSerName val="0"/>
          <c:showPercent val="0"/>
          <c:showBubbleSize val="0"/>
        </c:dLbls>
        <c:gapWidth val="150"/>
        <c:axId val="238594032"/>
        <c:axId val="23859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c:v>
                </c:pt>
              </c:numCache>
            </c:numRef>
          </c:val>
          <c:smooth val="0"/>
          <c:extLst>
            <c:ext xmlns:c16="http://schemas.microsoft.com/office/drawing/2014/chart" uri="{C3380CC4-5D6E-409C-BE32-E72D297353CC}">
              <c16:uniqueId val="{00000001-52E0-4671-B7DA-345E860D27D7}"/>
            </c:ext>
          </c:extLst>
        </c:ser>
        <c:dLbls>
          <c:showLegendKey val="0"/>
          <c:showVal val="0"/>
          <c:showCatName val="0"/>
          <c:showSerName val="0"/>
          <c:showPercent val="0"/>
          <c:showBubbleSize val="0"/>
        </c:dLbls>
        <c:marker val="1"/>
        <c:smooth val="0"/>
        <c:axId val="238594032"/>
        <c:axId val="238594416"/>
      </c:lineChart>
      <c:dateAx>
        <c:axId val="238594032"/>
        <c:scaling>
          <c:orientation val="minMax"/>
        </c:scaling>
        <c:delete val="1"/>
        <c:axPos val="b"/>
        <c:numFmt formatCode="ge" sourceLinked="1"/>
        <c:majorTickMark val="none"/>
        <c:minorTickMark val="none"/>
        <c:tickLblPos val="none"/>
        <c:crossAx val="238594416"/>
        <c:crosses val="autoZero"/>
        <c:auto val="1"/>
        <c:lblOffset val="100"/>
        <c:baseTimeUnit val="years"/>
      </c:dateAx>
      <c:valAx>
        <c:axId val="23859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9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05-43F9-8841-3582A5B22A0E}"/>
            </c:ext>
          </c:extLst>
        </c:ser>
        <c:dLbls>
          <c:showLegendKey val="0"/>
          <c:showVal val="0"/>
          <c:showCatName val="0"/>
          <c:showSerName val="0"/>
          <c:showPercent val="0"/>
          <c:showBubbleSize val="0"/>
        </c:dLbls>
        <c:gapWidth val="150"/>
        <c:axId val="239159352"/>
        <c:axId val="23954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58.12</c:v>
                </c:pt>
              </c:numCache>
            </c:numRef>
          </c:val>
          <c:smooth val="0"/>
          <c:extLst>
            <c:ext xmlns:c16="http://schemas.microsoft.com/office/drawing/2014/chart" uri="{C3380CC4-5D6E-409C-BE32-E72D297353CC}">
              <c16:uniqueId val="{00000001-EC05-43F9-8841-3582A5B22A0E}"/>
            </c:ext>
          </c:extLst>
        </c:ser>
        <c:dLbls>
          <c:showLegendKey val="0"/>
          <c:showVal val="0"/>
          <c:showCatName val="0"/>
          <c:showSerName val="0"/>
          <c:showPercent val="0"/>
          <c:showBubbleSize val="0"/>
        </c:dLbls>
        <c:marker val="1"/>
        <c:smooth val="0"/>
        <c:axId val="239159352"/>
        <c:axId val="239540016"/>
      </c:lineChart>
      <c:dateAx>
        <c:axId val="239159352"/>
        <c:scaling>
          <c:orientation val="minMax"/>
        </c:scaling>
        <c:delete val="1"/>
        <c:axPos val="b"/>
        <c:numFmt formatCode="ge" sourceLinked="1"/>
        <c:majorTickMark val="none"/>
        <c:minorTickMark val="none"/>
        <c:tickLblPos val="none"/>
        <c:crossAx val="239540016"/>
        <c:crosses val="autoZero"/>
        <c:auto val="1"/>
        <c:lblOffset val="100"/>
        <c:baseTimeUnit val="years"/>
      </c:dateAx>
      <c:valAx>
        <c:axId val="23954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5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83.69</c:v>
                </c:pt>
                <c:pt idx="1">
                  <c:v>82.98</c:v>
                </c:pt>
                <c:pt idx="2">
                  <c:v>84.26</c:v>
                </c:pt>
                <c:pt idx="3">
                  <c:v>86.27</c:v>
                </c:pt>
                <c:pt idx="4">
                  <c:v>86.13</c:v>
                </c:pt>
              </c:numCache>
            </c:numRef>
          </c:val>
          <c:extLst>
            <c:ext xmlns:c16="http://schemas.microsoft.com/office/drawing/2014/chart" uri="{C3380CC4-5D6E-409C-BE32-E72D297353CC}">
              <c16:uniqueId val="{00000000-700E-46DE-A1ED-6253D3CA6E56}"/>
            </c:ext>
          </c:extLst>
        </c:ser>
        <c:dLbls>
          <c:showLegendKey val="0"/>
          <c:showVal val="0"/>
          <c:showCatName val="0"/>
          <c:showSerName val="0"/>
          <c:showPercent val="0"/>
          <c:showBubbleSize val="0"/>
        </c:dLbls>
        <c:gapWidth val="150"/>
        <c:axId val="239541192"/>
        <c:axId val="23954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93.07</c:v>
                </c:pt>
              </c:numCache>
            </c:numRef>
          </c:val>
          <c:smooth val="0"/>
          <c:extLst>
            <c:ext xmlns:c16="http://schemas.microsoft.com/office/drawing/2014/chart" uri="{C3380CC4-5D6E-409C-BE32-E72D297353CC}">
              <c16:uniqueId val="{00000001-700E-46DE-A1ED-6253D3CA6E56}"/>
            </c:ext>
          </c:extLst>
        </c:ser>
        <c:dLbls>
          <c:showLegendKey val="0"/>
          <c:showVal val="0"/>
          <c:showCatName val="0"/>
          <c:showSerName val="0"/>
          <c:showPercent val="0"/>
          <c:showBubbleSize val="0"/>
        </c:dLbls>
        <c:marker val="1"/>
        <c:smooth val="0"/>
        <c:axId val="239541192"/>
        <c:axId val="239541584"/>
      </c:lineChart>
      <c:dateAx>
        <c:axId val="239541192"/>
        <c:scaling>
          <c:orientation val="minMax"/>
        </c:scaling>
        <c:delete val="1"/>
        <c:axPos val="b"/>
        <c:numFmt formatCode="ge" sourceLinked="1"/>
        <c:majorTickMark val="none"/>
        <c:minorTickMark val="none"/>
        <c:tickLblPos val="none"/>
        <c:crossAx val="239541584"/>
        <c:crosses val="autoZero"/>
        <c:auto val="1"/>
        <c:lblOffset val="100"/>
        <c:baseTimeUnit val="years"/>
      </c:dateAx>
      <c:valAx>
        <c:axId val="23954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4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75.05</c:v>
                </c:pt>
                <c:pt idx="1">
                  <c:v>79.83</c:v>
                </c:pt>
                <c:pt idx="2">
                  <c:v>75.31</c:v>
                </c:pt>
                <c:pt idx="3">
                  <c:v>80.28</c:v>
                </c:pt>
                <c:pt idx="4">
                  <c:v>77.510000000000005</c:v>
                </c:pt>
              </c:numCache>
            </c:numRef>
          </c:val>
          <c:extLst>
            <c:ext xmlns:c16="http://schemas.microsoft.com/office/drawing/2014/chart" uri="{C3380CC4-5D6E-409C-BE32-E72D297353CC}">
              <c16:uniqueId val="{00000000-3BC3-4B42-8E16-7CA4D60648F6}"/>
            </c:ext>
          </c:extLst>
        </c:ser>
        <c:dLbls>
          <c:showLegendKey val="0"/>
          <c:showVal val="0"/>
          <c:showCatName val="0"/>
          <c:showSerName val="0"/>
          <c:showPercent val="0"/>
          <c:showBubbleSize val="0"/>
        </c:dLbls>
        <c:gapWidth val="150"/>
        <c:axId val="239332856"/>
        <c:axId val="23930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C3-4B42-8E16-7CA4D60648F6}"/>
            </c:ext>
          </c:extLst>
        </c:ser>
        <c:dLbls>
          <c:showLegendKey val="0"/>
          <c:showVal val="0"/>
          <c:showCatName val="0"/>
          <c:showSerName val="0"/>
          <c:showPercent val="0"/>
          <c:showBubbleSize val="0"/>
        </c:dLbls>
        <c:marker val="1"/>
        <c:smooth val="0"/>
        <c:axId val="239332856"/>
        <c:axId val="239309832"/>
      </c:lineChart>
      <c:dateAx>
        <c:axId val="239332856"/>
        <c:scaling>
          <c:orientation val="minMax"/>
        </c:scaling>
        <c:delete val="1"/>
        <c:axPos val="b"/>
        <c:numFmt formatCode="ge" sourceLinked="1"/>
        <c:majorTickMark val="none"/>
        <c:minorTickMark val="none"/>
        <c:tickLblPos val="none"/>
        <c:crossAx val="239309832"/>
        <c:crosses val="autoZero"/>
        <c:auto val="1"/>
        <c:lblOffset val="100"/>
        <c:baseTimeUnit val="years"/>
      </c:dateAx>
      <c:valAx>
        <c:axId val="23930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3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EC-421E-966A-C9671DB4C3C3}"/>
            </c:ext>
          </c:extLst>
        </c:ser>
        <c:dLbls>
          <c:showLegendKey val="0"/>
          <c:showVal val="0"/>
          <c:showCatName val="0"/>
          <c:showSerName val="0"/>
          <c:showPercent val="0"/>
          <c:showBubbleSize val="0"/>
        </c:dLbls>
        <c:gapWidth val="150"/>
        <c:axId val="239291768"/>
        <c:axId val="23905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EC-421E-966A-C9671DB4C3C3}"/>
            </c:ext>
          </c:extLst>
        </c:ser>
        <c:dLbls>
          <c:showLegendKey val="0"/>
          <c:showVal val="0"/>
          <c:showCatName val="0"/>
          <c:showSerName val="0"/>
          <c:showPercent val="0"/>
          <c:showBubbleSize val="0"/>
        </c:dLbls>
        <c:marker val="1"/>
        <c:smooth val="0"/>
        <c:axId val="239291768"/>
        <c:axId val="239058152"/>
      </c:lineChart>
      <c:dateAx>
        <c:axId val="239291768"/>
        <c:scaling>
          <c:orientation val="minMax"/>
        </c:scaling>
        <c:delete val="1"/>
        <c:axPos val="b"/>
        <c:numFmt formatCode="ge" sourceLinked="1"/>
        <c:majorTickMark val="none"/>
        <c:minorTickMark val="none"/>
        <c:tickLblPos val="none"/>
        <c:crossAx val="239058152"/>
        <c:crosses val="autoZero"/>
        <c:auto val="1"/>
        <c:lblOffset val="100"/>
        <c:baseTimeUnit val="years"/>
      </c:dateAx>
      <c:valAx>
        <c:axId val="23905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9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04-4E56-BDA9-8ED1E1F30494}"/>
            </c:ext>
          </c:extLst>
        </c:ser>
        <c:dLbls>
          <c:showLegendKey val="0"/>
          <c:showVal val="0"/>
          <c:showCatName val="0"/>
          <c:showSerName val="0"/>
          <c:showPercent val="0"/>
          <c:showBubbleSize val="0"/>
        </c:dLbls>
        <c:gapWidth val="150"/>
        <c:axId val="101742120"/>
        <c:axId val="10174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04-4E56-BDA9-8ED1E1F30494}"/>
            </c:ext>
          </c:extLst>
        </c:ser>
        <c:dLbls>
          <c:showLegendKey val="0"/>
          <c:showVal val="0"/>
          <c:showCatName val="0"/>
          <c:showSerName val="0"/>
          <c:showPercent val="0"/>
          <c:showBubbleSize val="0"/>
        </c:dLbls>
        <c:marker val="1"/>
        <c:smooth val="0"/>
        <c:axId val="101742120"/>
        <c:axId val="101742512"/>
      </c:lineChart>
      <c:dateAx>
        <c:axId val="101742120"/>
        <c:scaling>
          <c:orientation val="minMax"/>
        </c:scaling>
        <c:delete val="1"/>
        <c:axPos val="b"/>
        <c:numFmt formatCode="ge" sourceLinked="1"/>
        <c:majorTickMark val="none"/>
        <c:minorTickMark val="none"/>
        <c:tickLblPos val="none"/>
        <c:crossAx val="101742512"/>
        <c:crosses val="autoZero"/>
        <c:auto val="1"/>
        <c:lblOffset val="100"/>
        <c:baseTimeUnit val="years"/>
      </c:dateAx>
      <c:valAx>
        <c:axId val="10174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4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30-4EDF-8280-34C3044D6309}"/>
            </c:ext>
          </c:extLst>
        </c:ser>
        <c:dLbls>
          <c:showLegendKey val="0"/>
          <c:showVal val="0"/>
          <c:showCatName val="0"/>
          <c:showSerName val="0"/>
          <c:showPercent val="0"/>
          <c:showBubbleSize val="0"/>
        </c:dLbls>
        <c:gapWidth val="150"/>
        <c:axId val="239159744"/>
        <c:axId val="23916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30-4EDF-8280-34C3044D6309}"/>
            </c:ext>
          </c:extLst>
        </c:ser>
        <c:dLbls>
          <c:showLegendKey val="0"/>
          <c:showVal val="0"/>
          <c:showCatName val="0"/>
          <c:showSerName val="0"/>
          <c:showPercent val="0"/>
          <c:showBubbleSize val="0"/>
        </c:dLbls>
        <c:marker val="1"/>
        <c:smooth val="0"/>
        <c:axId val="239159744"/>
        <c:axId val="239160136"/>
      </c:lineChart>
      <c:dateAx>
        <c:axId val="239159744"/>
        <c:scaling>
          <c:orientation val="minMax"/>
        </c:scaling>
        <c:delete val="1"/>
        <c:axPos val="b"/>
        <c:numFmt formatCode="ge" sourceLinked="1"/>
        <c:majorTickMark val="none"/>
        <c:minorTickMark val="none"/>
        <c:tickLblPos val="none"/>
        <c:crossAx val="239160136"/>
        <c:crosses val="autoZero"/>
        <c:auto val="1"/>
        <c:lblOffset val="100"/>
        <c:baseTimeUnit val="years"/>
      </c:dateAx>
      <c:valAx>
        <c:axId val="23916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85-4E67-97EB-06B643784145}"/>
            </c:ext>
          </c:extLst>
        </c:ser>
        <c:dLbls>
          <c:showLegendKey val="0"/>
          <c:showVal val="0"/>
          <c:showCatName val="0"/>
          <c:showSerName val="0"/>
          <c:showPercent val="0"/>
          <c:showBubbleSize val="0"/>
        </c:dLbls>
        <c:gapWidth val="150"/>
        <c:axId val="239333264"/>
        <c:axId val="23933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85-4E67-97EB-06B643784145}"/>
            </c:ext>
          </c:extLst>
        </c:ser>
        <c:dLbls>
          <c:showLegendKey val="0"/>
          <c:showVal val="0"/>
          <c:showCatName val="0"/>
          <c:showSerName val="0"/>
          <c:showPercent val="0"/>
          <c:showBubbleSize val="0"/>
        </c:dLbls>
        <c:marker val="1"/>
        <c:smooth val="0"/>
        <c:axId val="239333264"/>
        <c:axId val="239333656"/>
      </c:lineChart>
      <c:dateAx>
        <c:axId val="239333264"/>
        <c:scaling>
          <c:orientation val="minMax"/>
        </c:scaling>
        <c:delete val="1"/>
        <c:axPos val="b"/>
        <c:numFmt formatCode="ge" sourceLinked="1"/>
        <c:majorTickMark val="none"/>
        <c:minorTickMark val="none"/>
        <c:tickLblPos val="none"/>
        <c:crossAx val="239333656"/>
        <c:crosses val="autoZero"/>
        <c:auto val="1"/>
        <c:lblOffset val="100"/>
        <c:baseTimeUnit val="years"/>
      </c:dateAx>
      <c:valAx>
        <c:axId val="23933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3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1173.3800000000001</c:v>
                </c:pt>
                <c:pt idx="1">
                  <c:v>1126.3399999999999</c:v>
                </c:pt>
                <c:pt idx="2">
                  <c:v>947.96</c:v>
                </c:pt>
                <c:pt idx="3">
                  <c:v>874.91</c:v>
                </c:pt>
                <c:pt idx="4">
                  <c:v>853.89</c:v>
                </c:pt>
              </c:numCache>
            </c:numRef>
          </c:val>
          <c:extLst>
            <c:ext xmlns:c16="http://schemas.microsoft.com/office/drawing/2014/chart" uri="{C3380CC4-5D6E-409C-BE32-E72D297353CC}">
              <c16:uniqueId val="{00000000-B1BC-4DB0-B3C6-9A592521DBDE}"/>
            </c:ext>
          </c:extLst>
        </c:ser>
        <c:dLbls>
          <c:showLegendKey val="0"/>
          <c:showVal val="0"/>
          <c:showCatName val="0"/>
          <c:showSerName val="0"/>
          <c:showPercent val="0"/>
          <c:showBubbleSize val="0"/>
        </c:dLbls>
        <c:gapWidth val="150"/>
        <c:axId val="239334832"/>
        <c:axId val="23933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625.12</c:v>
                </c:pt>
              </c:numCache>
            </c:numRef>
          </c:val>
          <c:smooth val="0"/>
          <c:extLst>
            <c:ext xmlns:c16="http://schemas.microsoft.com/office/drawing/2014/chart" uri="{C3380CC4-5D6E-409C-BE32-E72D297353CC}">
              <c16:uniqueId val="{00000001-B1BC-4DB0-B3C6-9A592521DBDE}"/>
            </c:ext>
          </c:extLst>
        </c:ser>
        <c:dLbls>
          <c:showLegendKey val="0"/>
          <c:showVal val="0"/>
          <c:showCatName val="0"/>
          <c:showSerName val="0"/>
          <c:showPercent val="0"/>
          <c:showBubbleSize val="0"/>
        </c:dLbls>
        <c:marker val="1"/>
        <c:smooth val="0"/>
        <c:axId val="239334832"/>
        <c:axId val="239335224"/>
      </c:lineChart>
      <c:dateAx>
        <c:axId val="239334832"/>
        <c:scaling>
          <c:orientation val="minMax"/>
        </c:scaling>
        <c:delete val="1"/>
        <c:axPos val="b"/>
        <c:numFmt formatCode="ge" sourceLinked="1"/>
        <c:majorTickMark val="none"/>
        <c:minorTickMark val="none"/>
        <c:tickLblPos val="none"/>
        <c:crossAx val="239335224"/>
        <c:crosses val="autoZero"/>
        <c:auto val="1"/>
        <c:lblOffset val="100"/>
        <c:baseTimeUnit val="years"/>
      </c:dateAx>
      <c:valAx>
        <c:axId val="23933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3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54.51</c:v>
                </c:pt>
                <c:pt idx="1">
                  <c:v>56.99</c:v>
                </c:pt>
                <c:pt idx="2">
                  <c:v>61.99</c:v>
                </c:pt>
                <c:pt idx="3">
                  <c:v>64</c:v>
                </c:pt>
                <c:pt idx="4">
                  <c:v>63.82</c:v>
                </c:pt>
              </c:numCache>
            </c:numRef>
          </c:val>
          <c:extLst>
            <c:ext xmlns:c16="http://schemas.microsoft.com/office/drawing/2014/chart" uri="{C3380CC4-5D6E-409C-BE32-E72D297353CC}">
              <c16:uniqueId val="{00000000-C60A-4B76-8660-CEF3C2822D77}"/>
            </c:ext>
          </c:extLst>
        </c:ser>
        <c:dLbls>
          <c:showLegendKey val="0"/>
          <c:showVal val="0"/>
          <c:showCatName val="0"/>
          <c:showSerName val="0"/>
          <c:showPercent val="0"/>
          <c:showBubbleSize val="0"/>
        </c:dLbls>
        <c:gapWidth val="150"/>
        <c:axId val="239158960"/>
        <c:axId val="23915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89.74</c:v>
                </c:pt>
              </c:numCache>
            </c:numRef>
          </c:val>
          <c:smooth val="0"/>
          <c:extLst>
            <c:ext xmlns:c16="http://schemas.microsoft.com/office/drawing/2014/chart" uri="{C3380CC4-5D6E-409C-BE32-E72D297353CC}">
              <c16:uniqueId val="{00000001-C60A-4B76-8660-CEF3C2822D77}"/>
            </c:ext>
          </c:extLst>
        </c:ser>
        <c:dLbls>
          <c:showLegendKey val="0"/>
          <c:showVal val="0"/>
          <c:showCatName val="0"/>
          <c:showSerName val="0"/>
          <c:showPercent val="0"/>
          <c:showBubbleSize val="0"/>
        </c:dLbls>
        <c:marker val="1"/>
        <c:smooth val="0"/>
        <c:axId val="239158960"/>
        <c:axId val="239158568"/>
      </c:lineChart>
      <c:dateAx>
        <c:axId val="239158960"/>
        <c:scaling>
          <c:orientation val="minMax"/>
        </c:scaling>
        <c:delete val="1"/>
        <c:axPos val="b"/>
        <c:numFmt formatCode="ge" sourceLinked="1"/>
        <c:majorTickMark val="none"/>
        <c:minorTickMark val="none"/>
        <c:tickLblPos val="none"/>
        <c:crossAx val="239158568"/>
        <c:crosses val="autoZero"/>
        <c:auto val="1"/>
        <c:lblOffset val="100"/>
        <c:baseTimeUnit val="years"/>
      </c:dateAx>
      <c:valAx>
        <c:axId val="23915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5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171.78</c:v>
                </c:pt>
                <c:pt idx="1">
                  <c:v>164.19</c:v>
                </c:pt>
                <c:pt idx="2">
                  <c:v>155.06</c:v>
                </c:pt>
                <c:pt idx="3">
                  <c:v>151.49</c:v>
                </c:pt>
                <c:pt idx="4">
                  <c:v>151.24</c:v>
                </c:pt>
              </c:numCache>
            </c:numRef>
          </c:val>
          <c:extLst>
            <c:ext xmlns:c16="http://schemas.microsoft.com/office/drawing/2014/chart" uri="{C3380CC4-5D6E-409C-BE32-E72D297353CC}">
              <c16:uniqueId val="{00000000-2DD6-474F-914C-0ECFF5A5B137}"/>
            </c:ext>
          </c:extLst>
        </c:ser>
        <c:dLbls>
          <c:showLegendKey val="0"/>
          <c:showVal val="0"/>
          <c:showCatName val="0"/>
          <c:showSerName val="0"/>
          <c:showPercent val="0"/>
          <c:showBubbleSize val="0"/>
        </c:dLbls>
        <c:gapWidth val="150"/>
        <c:axId val="239336400"/>
        <c:axId val="23933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141.24</c:v>
                </c:pt>
              </c:numCache>
            </c:numRef>
          </c:val>
          <c:smooth val="0"/>
          <c:extLst>
            <c:ext xmlns:c16="http://schemas.microsoft.com/office/drawing/2014/chart" uri="{C3380CC4-5D6E-409C-BE32-E72D297353CC}">
              <c16:uniqueId val="{00000001-2DD6-474F-914C-0ECFF5A5B137}"/>
            </c:ext>
          </c:extLst>
        </c:ser>
        <c:dLbls>
          <c:showLegendKey val="0"/>
          <c:showVal val="0"/>
          <c:showCatName val="0"/>
          <c:showSerName val="0"/>
          <c:showPercent val="0"/>
          <c:showBubbleSize val="0"/>
        </c:dLbls>
        <c:marker val="1"/>
        <c:smooth val="0"/>
        <c:axId val="239336400"/>
        <c:axId val="239336792"/>
      </c:lineChart>
      <c:dateAx>
        <c:axId val="239336400"/>
        <c:scaling>
          <c:orientation val="minMax"/>
        </c:scaling>
        <c:delete val="1"/>
        <c:axPos val="b"/>
        <c:numFmt formatCode="ge" sourceLinked="1"/>
        <c:majorTickMark val="none"/>
        <c:minorTickMark val="none"/>
        <c:tickLblPos val="none"/>
        <c:crossAx val="239336792"/>
        <c:crosses val="autoZero"/>
        <c:auto val="1"/>
        <c:lblOffset val="100"/>
        <c:baseTimeUnit val="years"/>
      </c:dateAx>
      <c:valAx>
        <c:axId val="23933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3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知立市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
        <v>122</v>
      </c>
      <c r="AE8" s="49"/>
      <c r="AF8" s="49"/>
      <c r="AG8" s="49"/>
      <c r="AH8" s="49"/>
      <c r="AI8" s="49"/>
      <c r="AJ8" s="49"/>
      <c r="AK8" s="4"/>
      <c r="AL8" s="50">
        <f>データ!S6</f>
        <v>71323</v>
      </c>
      <c r="AM8" s="50"/>
      <c r="AN8" s="50"/>
      <c r="AO8" s="50"/>
      <c r="AP8" s="50"/>
      <c r="AQ8" s="50"/>
      <c r="AR8" s="50"/>
      <c r="AS8" s="50"/>
      <c r="AT8" s="45">
        <f>データ!T6</f>
        <v>16.309999999999999</v>
      </c>
      <c r="AU8" s="45"/>
      <c r="AV8" s="45"/>
      <c r="AW8" s="45"/>
      <c r="AX8" s="45"/>
      <c r="AY8" s="45"/>
      <c r="AZ8" s="45"/>
      <c r="BA8" s="45"/>
      <c r="BB8" s="45">
        <f>データ!U6</f>
        <v>4372.96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62.44</v>
      </c>
      <c r="Q10" s="45"/>
      <c r="R10" s="45"/>
      <c r="S10" s="45"/>
      <c r="T10" s="45"/>
      <c r="U10" s="45"/>
      <c r="V10" s="45"/>
      <c r="W10" s="45">
        <f>データ!Q6</f>
        <v>87.82</v>
      </c>
      <c r="X10" s="45"/>
      <c r="Y10" s="45"/>
      <c r="Z10" s="45"/>
      <c r="AA10" s="45"/>
      <c r="AB10" s="45"/>
      <c r="AC10" s="45"/>
      <c r="AD10" s="50">
        <f>データ!R6</f>
        <v>1566</v>
      </c>
      <c r="AE10" s="50"/>
      <c r="AF10" s="50"/>
      <c r="AG10" s="50"/>
      <c r="AH10" s="50"/>
      <c r="AI10" s="50"/>
      <c r="AJ10" s="50"/>
      <c r="AK10" s="2"/>
      <c r="AL10" s="50">
        <f>データ!V6</f>
        <v>44569</v>
      </c>
      <c r="AM10" s="50"/>
      <c r="AN10" s="50"/>
      <c r="AO10" s="50"/>
      <c r="AP10" s="50"/>
      <c r="AQ10" s="50"/>
      <c r="AR10" s="50"/>
      <c r="AS10" s="50"/>
      <c r="AT10" s="45">
        <f>データ!W6</f>
        <v>6.11</v>
      </c>
      <c r="AU10" s="45"/>
      <c r="AV10" s="45"/>
      <c r="AW10" s="45"/>
      <c r="AX10" s="45"/>
      <c r="AY10" s="45"/>
      <c r="AZ10" s="45"/>
      <c r="BA10" s="45"/>
      <c r="BB10" s="45">
        <f>データ!X6</f>
        <v>7294.44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48"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232254</v>
      </c>
      <c r="D6" s="33">
        <f t="shared" si="3"/>
        <v>47</v>
      </c>
      <c r="E6" s="33">
        <f t="shared" si="3"/>
        <v>17</v>
      </c>
      <c r="F6" s="33">
        <f t="shared" si="3"/>
        <v>1</v>
      </c>
      <c r="G6" s="33">
        <f t="shared" si="3"/>
        <v>0</v>
      </c>
      <c r="H6" s="33" t="str">
        <f t="shared" si="3"/>
        <v>愛知県　知立市</v>
      </c>
      <c r="I6" s="33" t="str">
        <f t="shared" si="3"/>
        <v>法非適用</v>
      </c>
      <c r="J6" s="33" t="str">
        <f t="shared" si="3"/>
        <v>下水道事業</v>
      </c>
      <c r="K6" s="33" t="str">
        <f t="shared" si="3"/>
        <v>公共下水道</v>
      </c>
      <c r="L6" s="33" t="str">
        <f t="shared" si="3"/>
        <v>Bc1</v>
      </c>
      <c r="M6" s="33">
        <f t="shared" si="3"/>
        <v>0</v>
      </c>
      <c r="N6" s="34" t="str">
        <f t="shared" si="3"/>
        <v>-</v>
      </c>
      <c r="O6" s="34" t="str">
        <f t="shared" si="3"/>
        <v>該当数値なし</v>
      </c>
      <c r="P6" s="34">
        <f t="shared" si="3"/>
        <v>62.44</v>
      </c>
      <c r="Q6" s="34">
        <f t="shared" si="3"/>
        <v>87.82</v>
      </c>
      <c r="R6" s="34">
        <f t="shared" si="3"/>
        <v>1566</v>
      </c>
      <c r="S6" s="34">
        <f t="shared" si="3"/>
        <v>71323</v>
      </c>
      <c r="T6" s="34">
        <f t="shared" si="3"/>
        <v>16.309999999999999</v>
      </c>
      <c r="U6" s="34">
        <f t="shared" si="3"/>
        <v>4372.96</v>
      </c>
      <c r="V6" s="34">
        <f t="shared" si="3"/>
        <v>44569</v>
      </c>
      <c r="W6" s="34">
        <f t="shared" si="3"/>
        <v>6.11</v>
      </c>
      <c r="X6" s="34">
        <f t="shared" si="3"/>
        <v>7294.44</v>
      </c>
      <c r="Y6" s="35">
        <f>IF(Y7="",NA(),Y7)</f>
        <v>75.05</v>
      </c>
      <c r="Z6" s="35">
        <f t="shared" ref="Z6:AH6" si="4">IF(Z7="",NA(),Z7)</f>
        <v>79.83</v>
      </c>
      <c r="AA6" s="35">
        <f t="shared" si="4"/>
        <v>75.31</v>
      </c>
      <c r="AB6" s="35">
        <f t="shared" si="4"/>
        <v>80.28</v>
      </c>
      <c r="AC6" s="35">
        <f t="shared" si="4"/>
        <v>77.510000000000005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1173.3800000000001</v>
      </c>
      <c r="BG6" s="35">
        <f t="shared" ref="BG6:BO6" si="7">IF(BG7="",NA(),BG7)</f>
        <v>1126.3399999999999</v>
      </c>
      <c r="BH6" s="35">
        <f t="shared" si="7"/>
        <v>947.96</v>
      </c>
      <c r="BI6" s="35">
        <f t="shared" si="7"/>
        <v>874.91</v>
      </c>
      <c r="BJ6" s="35">
        <f t="shared" si="7"/>
        <v>853.89</v>
      </c>
      <c r="BK6" s="35">
        <f t="shared" si="7"/>
        <v>708.85</v>
      </c>
      <c r="BL6" s="35">
        <f t="shared" si="7"/>
        <v>660.23</v>
      </c>
      <c r="BM6" s="35">
        <f t="shared" si="7"/>
        <v>658.6</v>
      </c>
      <c r="BN6" s="35">
        <f t="shared" si="7"/>
        <v>664.04</v>
      </c>
      <c r="BO6" s="35">
        <f t="shared" si="7"/>
        <v>625.12</v>
      </c>
      <c r="BP6" s="34" t="str">
        <f>IF(BP7="","",IF(BP7="-","【-】","【"&amp;SUBSTITUTE(TEXT(BP7,"#,##0.00"),"-","△")&amp;"】"))</f>
        <v>【728.30】</v>
      </c>
      <c r="BQ6" s="35">
        <f>IF(BQ7="",NA(),BQ7)</f>
        <v>54.51</v>
      </c>
      <c r="BR6" s="35">
        <f t="shared" ref="BR6:BZ6" si="8">IF(BR7="",NA(),BR7)</f>
        <v>56.99</v>
      </c>
      <c r="BS6" s="35">
        <f t="shared" si="8"/>
        <v>61.99</v>
      </c>
      <c r="BT6" s="35">
        <f t="shared" si="8"/>
        <v>64</v>
      </c>
      <c r="BU6" s="35">
        <f t="shared" si="8"/>
        <v>63.82</v>
      </c>
      <c r="BV6" s="35">
        <f t="shared" si="8"/>
        <v>89.47</v>
      </c>
      <c r="BW6" s="35">
        <f t="shared" si="8"/>
        <v>88.7</v>
      </c>
      <c r="BX6" s="35">
        <f t="shared" si="8"/>
        <v>88.44</v>
      </c>
      <c r="BY6" s="35">
        <f t="shared" si="8"/>
        <v>86.2</v>
      </c>
      <c r="BZ6" s="35">
        <f t="shared" si="8"/>
        <v>89.74</v>
      </c>
      <c r="CA6" s="34" t="str">
        <f>IF(CA7="","",IF(CA7="-","【-】","【"&amp;SUBSTITUTE(TEXT(CA7,"#,##0.00"),"-","△")&amp;"】"))</f>
        <v>【100.04】</v>
      </c>
      <c r="CB6" s="35">
        <f>IF(CB7="",NA(),CB7)</f>
        <v>171.78</v>
      </c>
      <c r="CC6" s="35">
        <f t="shared" ref="CC6:CK6" si="9">IF(CC7="",NA(),CC7)</f>
        <v>164.19</v>
      </c>
      <c r="CD6" s="35">
        <f t="shared" si="9"/>
        <v>155.06</v>
      </c>
      <c r="CE6" s="35">
        <f t="shared" si="9"/>
        <v>151.49</v>
      </c>
      <c r="CF6" s="35">
        <f t="shared" si="9"/>
        <v>151.24</v>
      </c>
      <c r="CG6" s="35">
        <f t="shared" si="9"/>
        <v>143.47999999999999</v>
      </c>
      <c r="CH6" s="35">
        <f t="shared" si="9"/>
        <v>145.05000000000001</v>
      </c>
      <c r="CI6" s="35">
        <f t="shared" si="9"/>
        <v>147.15</v>
      </c>
      <c r="CJ6" s="35">
        <f t="shared" si="9"/>
        <v>146.47999999999999</v>
      </c>
      <c r="CK6" s="35">
        <f t="shared" si="9"/>
        <v>141.24</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64.75</v>
      </c>
      <c r="CS6" s="35">
        <f t="shared" si="10"/>
        <v>62.03</v>
      </c>
      <c r="CT6" s="35">
        <f t="shared" si="10"/>
        <v>59.27</v>
      </c>
      <c r="CU6" s="35">
        <f t="shared" si="10"/>
        <v>62.64</v>
      </c>
      <c r="CV6" s="35">
        <f t="shared" si="10"/>
        <v>58.12</v>
      </c>
      <c r="CW6" s="34" t="str">
        <f>IF(CW7="","",IF(CW7="-","【-】","【"&amp;SUBSTITUTE(TEXT(CW7,"#,##0.00"),"-","△")&amp;"】"))</f>
        <v>【60.09】</v>
      </c>
      <c r="CX6" s="35">
        <f>IF(CX7="",NA(),CX7)</f>
        <v>83.69</v>
      </c>
      <c r="CY6" s="35">
        <f t="shared" ref="CY6:DG6" si="11">IF(CY7="",NA(),CY7)</f>
        <v>82.98</v>
      </c>
      <c r="CZ6" s="35">
        <f t="shared" si="11"/>
        <v>84.26</v>
      </c>
      <c r="DA6" s="35">
        <f t="shared" si="11"/>
        <v>86.27</v>
      </c>
      <c r="DB6" s="35">
        <f t="shared" si="11"/>
        <v>86.13</v>
      </c>
      <c r="DC6" s="35">
        <f t="shared" si="11"/>
        <v>92.84</v>
      </c>
      <c r="DD6" s="35">
        <f t="shared" si="11"/>
        <v>93.53</v>
      </c>
      <c r="DE6" s="35">
        <f t="shared" si="11"/>
        <v>92.82</v>
      </c>
      <c r="DF6" s="35">
        <f t="shared" si="11"/>
        <v>92.98</v>
      </c>
      <c r="DG6" s="35">
        <f t="shared" si="11"/>
        <v>93.07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0.02</v>
      </c>
      <c r="EF6" s="35">
        <f t="shared" ref="EF6:EN6" si="14">IF(EF7="",NA(),EF7)</f>
        <v>0.17</v>
      </c>
      <c r="EG6" s="35">
        <f t="shared" si="14"/>
        <v>0.08</v>
      </c>
      <c r="EH6" s="34">
        <f t="shared" si="14"/>
        <v>0</v>
      </c>
      <c r="EI6" s="34">
        <f t="shared" si="14"/>
        <v>0</v>
      </c>
      <c r="EJ6" s="35">
        <f t="shared" si="14"/>
        <v>0.04</v>
      </c>
      <c r="EK6" s="35">
        <f t="shared" si="14"/>
        <v>0.05</v>
      </c>
      <c r="EL6" s="35">
        <f t="shared" si="14"/>
        <v>7.0000000000000007E-2</v>
      </c>
      <c r="EM6" s="35">
        <f t="shared" si="14"/>
        <v>7.0000000000000007E-2</v>
      </c>
      <c r="EN6" s="35">
        <f t="shared" si="14"/>
        <v>0.1</v>
      </c>
      <c r="EO6" s="34" t="str">
        <f>IF(EO7="","",IF(EO7="-","【-】","【"&amp;SUBSTITUTE(TEXT(EO7,"#,##0.00"),"-","△")&amp;"】"))</f>
        <v>【0.27】</v>
      </c>
    </row>
    <row r="7" spans="1:145" s="36" customFormat="1" x14ac:dyDescent="0.15">
      <c r="A7" s="28"/>
      <c r="B7" s="37">
        <v>2016</v>
      </c>
      <c r="C7" s="37">
        <v>232254</v>
      </c>
      <c r="D7" s="37">
        <v>47</v>
      </c>
      <c r="E7" s="37">
        <v>17</v>
      </c>
      <c r="F7" s="37">
        <v>1</v>
      </c>
      <c r="G7" s="37">
        <v>0</v>
      </c>
      <c r="H7" s="37" t="s">
        <v>110</v>
      </c>
      <c r="I7" s="37" t="s">
        <v>111</v>
      </c>
      <c r="J7" s="37" t="s">
        <v>112</v>
      </c>
      <c r="K7" s="37" t="s">
        <v>113</v>
      </c>
      <c r="L7" s="37" t="s">
        <v>114</v>
      </c>
      <c r="M7" s="37"/>
      <c r="N7" s="38" t="s">
        <v>115</v>
      </c>
      <c r="O7" s="38" t="s">
        <v>116</v>
      </c>
      <c r="P7" s="38">
        <v>62.44</v>
      </c>
      <c r="Q7" s="38">
        <v>87.82</v>
      </c>
      <c r="R7" s="38">
        <v>1566</v>
      </c>
      <c r="S7" s="38">
        <v>71323</v>
      </c>
      <c r="T7" s="38">
        <v>16.309999999999999</v>
      </c>
      <c r="U7" s="38">
        <v>4372.96</v>
      </c>
      <c r="V7" s="38">
        <v>44569</v>
      </c>
      <c r="W7" s="38">
        <v>6.11</v>
      </c>
      <c r="X7" s="38">
        <v>7294.44</v>
      </c>
      <c r="Y7" s="38">
        <v>75.05</v>
      </c>
      <c r="Z7" s="38">
        <v>79.83</v>
      </c>
      <c r="AA7" s="38">
        <v>75.31</v>
      </c>
      <c r="AB7" s="38">
        <v>80.28</v>
      </c>
      <c r="AC7" s="38">
        <v>77.510000000000005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1173.3800000000001</v>
      </c>
      <c r="BG7" s="38">
        <v>1126.3399999999999</v>
      </c>
      <c r="BH7" s="38">
        <v>947.96</v>
      </c>
      <c r="BI7" s="38">
        <v>874.91</v>
      </c>
      <c r="BJ7" s="38">
        <v>853.89</v>
      </c>
      <c r="BK7" s="38">
        <v>708.85</v>
      </c>
      <c r="BL7" s="38">
        <v>660.23</v>
      </c>
      <c r="BM7" s="38">
        <v>658.6</v>
      </c>
      <c r="BN7" s="38">
        <v>664.04</v>
      </c>
      <c r="BO7" s="38">
        <v>625.12</v>
      </c>
      <c r="BP7" s="38">
        <v>728.3</v>
      </c>
      <c r="BQ7" s="38">
        <v>54.51</v>
      </c>
      <c r="BR7" s="38">
        <v>56.99</v>
      </c>
      <c r="BS7" s="38">
        <v>61.99</v>
      </c>
      <c r="BT7" s="38">
        <v>64</v>
      </c>
      <c r="BU7" s="38">
        <v>63.82</v>
      </c>
      <c r="BV7" s="38">
        <v>89.47</v>
      </c>
      <c r="BW7" s="38">
        <v>88.7</v>
      </c>
      <c r="BX7" s="38">
        <v>88.44</v>
      </c>
      <c r="BY7" s="38">
        <v>86.2</v>
      </c>
      <c r="BZ7" s="38">
        <v>89.74</v>
      </c>
      <c r="CA7" s="38">
        <v>100.04</v>
      </c>
      <c r="CB7" s="38">
        <v>171.78</v>
      </c>
      <c r="CC7" s="38">
        <v>164.19</v>
      </c>
      <c r="CD7" s="38">
        <v>155.06</v>
      </c>
      <c r="CE7" s="38">
        <v>151.49</v>
      </c>
      <c r="CF7" s="38">
        <v>151.24</v>
      </c>
      <c r="CG7" s="38">
        <v>143.47999999999999</v>
      </c>
      <c r="CH7" s="38">
        <v>145.05000000000001</v>
      </c>
      <c r="CI7" s="38">
        <v>147.15</v>
      </c>
      <c r="CJ7" s="38">
        <v>146.47999999999999</v>
      </c>
      <c r="CK7" s="38">
        <v>141.24</v>
      </c>
      <c r="CL7" s="38">
        <v>137.82</v>
      </c>
      <c r="CM7" s="38" t="s">
        <v>115</v>
      </c>
      <c r="CN7" s="38" t="s">
        <v>115</v>
      </c>
      <c r="CO7" s="38" t="s">
        <v>115</v>
      </c>
      <c r="CP7" s="38" t="s">
        <v>115</v>
      </c>
      <c r="CQ7" s="38" t="s">
        <v>115</v>
      </c>
      <c r="CR7" s="38">
        <v>64.75</v>
      </c>
      <c r="CS7" s="38">
        <v>62.03</v>
      </c>
      <c r="CT7" s="38">
        <v>59.27</v>
      </c>
      <c r="CU7" s="38">
        <v>62.64</v>
      </c>
      <c r="CV7" s="38">
        <v>58.12</v>
      </c>
      <c r="CW7" s="38">
        <v>60.09</v>
      </c>
      <c r="CX7" s="38">
        <v>83.69</v>
      </c>
      <c r="CY7" s="38">
        <v>82.98</v>
      </c>
      <c r="CZ7" s="38">
        <v>84.26</v>
      </c>
      <c r="DA7" s="38">
        <v>86.27</v>
      </c>
      <c r="DB7" s="38">
        <v>86.13</v>
      </c>
      <c r="DC7" s="38">
        <v>92.84</v>
      </c>
      <c r="DD7" s="38">
        <v>93.53</v>
      </c>
      <c r="DE7" s="38">
        <v>92.82</v>
      </c>
      <c r="DF7" s="38">
        <v>92.98</v>
      </c>
      <c r="DG7" s="38">
        <v>93.07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0.02</v>
      </c>
      <c r="EF7" s="38">
        <v>0.17</v>
      </c>
      <c r="EG7" s="38">
        <v>0.08</v>
      </c>
      <c r="EH7" s="38">
        <v>0</v>
      </c>
      <c r="EI7" s="38">
        <v>0</v>
      </c>
      <c r="EJ7" s="38">
        <v>0.04</v>
      </c>
      <c r="EK7" s="38">
        <v>0.05</v>
      </c>
      <c r="EL7" s="38">
        <v>7.0000000000000007E-2</v>
      </c>
      <c r="EM7" s="38">
        <v>7.0000000000000007E-2</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2018-02-19T06:53:06Z</cp:lastPrinted>
  <dcterms:created xsi:type="dcterms:W3CDTF">2017-12-25T02:09:15Z</dcterms:created>
  <dcterms:modified xsi:type="dcterms:W3CDTF">2018-02-23T05:12:50Z</dcterms:modified>
  <cp:category/>
</cp:coreProperties>
</file>