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加藤\02_地方公営企業\★経営比較分析表\01農集・漁集\2回目\"/>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P10" i="4"/>
  <c r="I10" i="4"/>
  <c r="B10" i="4"/>
  <c r="AT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<sst xmlns="http://schemas.openxmlformats.org/spreadsheetml/2006/main" count="240" uniqueCount="125">
  <si>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</si>
  <si>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</si>
  <si>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</si>
  <si>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</si>
  <si>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</si>
  <si>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</si>
  <si>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</si>
  <si>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</si>
  <si>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</si>
  <si>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</si>
  <si>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</si>
  <si>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</si>
  <si>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</si>
  <si>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</si>
  <si>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</si>
  <si>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</si>
  <si>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</si>
  <si>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</si>
  <si>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</si>
  <si>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</si>
  <si>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</si>
  <si>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</si>
  <si>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</si>
  <si>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</si>
  <si>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</si>
  <si>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</si>
  <si>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</si>
  <si>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</si>
  <si>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</si>
  <si>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</si>
  <si>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</si>
  <si>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</si>
  <si>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</si>
  <si>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</si>
  <si>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</si>
  <si>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</si>
  <si>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</si>
  <si>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</si>
  <si>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</si>
  <si>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</si>
  <si>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</si>
  <si>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</si>
  <si>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</si>
  <si>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</si>
  <si>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</si>
  <si>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</si>
  <si>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</si>
  <si>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</si>
  <si>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</si>
  <si>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</si>
  <si>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</si>
  <si>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</si>
  <si>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</si>
  <si>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</si>
  <si>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</si>
  <si>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</si>
  <si>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</si>
  <si>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</si>
  <si>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</si>
  <si>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</si>
  <si>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</si>
  <si>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</si>
  <si>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</si>
  <si>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</si>
  <si>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</si>
  <si>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</si>
  <si>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</si>
  <si>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</si>
  <si>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</si>
  <si>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</si>
  <si>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</si>
  <si>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</si>
  <si>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</si>
  <si>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</si>
  <si>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</si>
  <si>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</si>
  <si>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</si>
  <si>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</si>
  <si>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</si>
  <si>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</si>
  <si>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</si>
  <si>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</si>
  <si>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</si>
  <si>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</si>
  <si>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</si>
  <si>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</si>
  <si>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</si>
  <si>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</si>
  <si>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</si>
  <si>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</si>
  <si>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</si>
  <si>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</si>
  <si>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</si>
  <si>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</si>
  <si>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</si>
  <si>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</si>
  <si>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</si>
  <si>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</si>
  <si>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</si>
  <si>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</si>
  <si>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</si>
  <si>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</si>
  <si>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</si>
  <si>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</si>
  <si>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</si>
  <si>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</si>
  <si>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</si>
  <si>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</si>
  <si>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</si>
  <si>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豊明市</t>
  </si>
  <si>
    <t>法非適用</t>
  </si>
  <si>
    <t>下水道事業</t>
  </si>
  <si>
    <t>農業集落排水</t>
  </si>
  <si>
    <t>F1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</si>
  <si>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</si>
  <si>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</si>
  <si>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</si>
  <si>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</si>
  <si>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</si>
  <si>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</si>
  <si>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</si>
  <si>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農村集落家庭排水施設は、昭和58年7月に供用開始して既に30年以上経過しています。現時点の管渠の使用年数は耐用年数（約50年）を超えていませんが、地下水が多い地区では不明水が発生しています。今後、公共下水道への統合前に不明水調査を進めて対策していきます。また、沓掛浄化センター内の設置機器については、必要最低限の更新を行っていきます。</t>
    <rPh sb="96" eb="98">
      <t>コンゴ</t>
    </rPh>
    <rPh sb="99" eb="101">
      <t>コウキョウ</t>
    </rPh>
    <rPh sb="101" eb="104">
      <t>ゲスイドウ</t>
    </rPh>
    <rPh sb="106" eb="108">
      <t>トウゴウ</t>
    </rPh>
    <rPh sb="108" eb="109">
      <t>マエ</t>
    </rPh>
    <rPh sb="110" eb="112">
      <t>フメイ</t>
    </rPh>
    <rPh sb="112" eb="113">
      <t>スイ</t>
    </rPh>
    <rPh sb="113" eb="115">
      <t>チョウサ</t>
    </rPh>
    <rPh sb="119" eb="121">
      <t>タイサク</t>
    </rPh>
    <rPh sb="139" eb="140">
      <t>ナイ</t>
    </rPh>
    <rPh sb="141" eb="143">
      <t>セッチ</t>
    </rPh>
    <rPh sb="143" eb="145">
      <t>キキ</t>
    </rPh>
    <rPh sb="153" eb="155">
      <t>サイテイ</t>
    </rPh>
    <phoneticPr fontId="4"/>
  </si>
  <si>
    <t>　本市の農業集落排水事業は、①収益的収支比率及び⑤経費回収率が100%をやや下回っています。単年度の収支は赤字ではありますが使用料収入でほぼ汚水処理費を賄えていることを示しています。収支が赤字となった要因としては、前年度と比較して浄化センターにかかる委託費や工事などの維持管理費が増えたためです。
　④企業債残額は、類似団体平均値と比較して非常に低い水準となっています。平成21年度までに資源循環統合補助事業として借入れをした償還費が対象であり新規借入れがないため減少していきます。
　⑥汚水処理原価は、類似団体平均値と比較して低い数値で推移しており比較的効率的な汚水処理が実施されています。
　⑦施設利用率は、類似団体平均値と比較すると30%ほど高くなっており80～90%の稼働率となっています。施設の稼働状況は遊休状態とならず、無駄なく適正な規模で利用されていると考えられます。
　⑧水洗化率は、類似団体平均値を上回っています。人口の減少や閉栓により若干の増減はありますが、年々少しずつ増加していく見込みです。</t>
    <rPh sb="5" eb="6">
      <t>ギョウ</t>
    </rPh>
    <rPh sb="10" eb="12">
      <t>ジギョウ</t>
    </rPh>
    <rPh sb="38" eb="39">
      <t>シタ</t>
    </rPh>
    <rPh sb="53" eb="54">
      <t>アカ</t>
    </rPh>
    <rPh sb="94" eb="95">
      <t>アカ</t>
    </rPh>
    <rPh sb="111" eb="113">
      <t>ヒカク</t>
    </rPh>
    <rPh sb="115" eb="117">
      <t>ジョウカ</t>
    </rPh>
    <rPh sb="125" eb="127">
      <t>イタク</t>
    </rPh>
    <rPh sb="127" eb="128">
      <t>ヒ</t>
    </rPh>
    <rPh sb="129" eb="131">
      <t>コウジ</t>
    </rPh>
    <rPh sb="134" eb="136">
      <t>イジ</t>
    </rPh>
    <rPh sb="136" eb="138">
      <t>カンリ</t>
    </rPh>
    <rPh sb="138" eb="139">
      <t>ヒ</t>
    </rPh>
    <rPh sb="140" eb="141">
      <t>フ</t>
    </rPh>
    <rPh sb="151" eb="153">
      <t>キギョウ</t>
    </rPh>
    <rPh sb="153" eb="154">
      <t>サイ</t>
    </rPh>
    <rPh sb="185" eb="187">
      <t>ヘイセイ</t>
    </rPh>
    <rPh sb="189" eb="191">
      <t>ネンド</t>
    </rPh>
    <rPh sb="194" eb="196">
      <t>シゲン</t>
    </rPh>
    <rPh sb="196" eb="198">
      <t>ジュンカン</t>
    </rPh>
    <rPh sb="198" eb="200">
      <t>トウゴウ</t>
    </rPh>
    <rPh sb="200" eb="202">
      <t>ホジョ</t>
    </rPh>
    <rPh sb="202" eb="204">
      <t>ジギョウ</t>
    </rPh>
    <rPh sb="207" eb="208">
      <t>カ</t>
    </rPh>
    <rPh sb="208" eb="209">
      <t>イ</t>
    </rPh>
    <rPh sb="213" eb="215">
      <t>ショウカン</t>
    </rPh>
    <rPh sb="215" eb="216">
      <t>ヒ</t>
    </rPh>
    <rPh sb="217" eb="219">
      <t>タイショウ</t>
    </rPh>
    <rPh sb="222" eb="224">
      <t>シンキ</t>
    </rPh>
    <rPh sb="224" eb="226">
      <t>カリイレ</t>
    </rPh>
    <rPh sb="232" eb="234">
      <t>ゲンショウ</t>
    </rPh>
    <rPh sb="252" eb="254">
      <t>ルイジ</t>
    </rPh>
    <rPh sb="254" eb="256">
      <t>ダンタイ</t>
    </rPh>
    <rPh sb="256" eb="259">
      <t>ヘイキンチ</t>
    </rPh>
    <rPh sb="306" eb="308">
      <t>ルイジ</t>
    </rPh>
    <rPh sb="308" eb="310">
      <t>ダンタイ</t>
    </rPh>
    <rPh sb="352" eb="354">
      <t>カドウ</t>
    </rPh>
    <rPh sb="404" eb="407">
      <t>ヘイキンチ</t>
    </rPh>
    <phoneticPr fontId="4"/>
  </si>
  <si>
    <t>　前年度、排水施設にかかる維持管理費が大幅に抑えられたため単年度の収支が黒字でしたが、平成28年度は維持管理費が増えたため赤字に転じています。しかし、汚水処理に係る経費は、一般会計からの繰入を行うことなくほぼ使用料で賄えており健全な運営と言えます。しかしながら、沓掛浄化センターでの処理は、老朽化に伴い処理能力面からも施設改修経費面からも維持管理し続けることは非常に厳しくなっています。本市としては、維持管理コストの削減を図るため公共下水道への統合を進めています。統合を前に処理能力を超える水量が流入しないよう雨水・地下水等の不明水対策を講じていきます。なお、農業集落排水事業は平成32年度末に公共下水道に統合するため経営戦略の策定は行わないものとします。　</t>
    <rPh sb="1" eb="4">
      <t>ゼンネンド</t>
    </rPh>
    <rPh sb="43" eb="45">
      <t>ヘイセイ</t>
    </rPh>
    <rPh sb="64" eb="65">
      <t>テン</t>
    </rPh>
    <rPh sb="86" eb="87">
      <t>イチ</t>
    </rPh>
    <rPh sb="87" eb="88">
      <t>ハン</t>
    </rPh>
    <rPh sb="88" eb="90">
      <t>カイケイ</t>
    </rPh>
    <rPh sb="93" eb="95">
      <t>クリイレ</t>
    </rPh>
    <rPh sb="96" eb="97">
      <t>オコナ</t>
    </rPh>
    <rPh sb="113" eb="115">
      <t>ケンゼン</t>
    </rPh>
    <rPh sb="116" eb="118">
      <t>ウンエイ</t>
    </rPh>
    <rPh sb="119" eb="120">
      <t>イ</t>
    </rPh>
    <rPh sb="169" eb="171">
      <t>イジ</t>
    </rPh>
    <rPh sb="171" eb="173">
      <t>カンリ</t>
    </rPh>
    <rPh sb="174" eb="175">
      <t>ツヅ</t>
    </rPh>
    <rPh sb="193" eb="195">
      <t>ホンシ</t>
    </rPh>
    <rPh sb="200" eb="202">
      <t>イジ</t>
    </rPh>
    <rPh sb="202" eb="204">
      <t>カンリ</t>
    </rPh>
    <rPh sb="208" eb="210">
      <t>サクゲン</t>
    </rPh>
    <rPh sb="211" eb="212">
      <t>ハカ</t>
    </rPh>
    <rPh sb="215" eb="217">
      <t>コウキョウ</t>
    </rPh>
    <rPh sb="217" eb="220">
      <t>ゲスイドウ</t>
    </rPh>
    <rPh sb="222" eb="224">
      <t>トウゴウ</t>
    </rPh>
    <rPh sb="225" eb="226">
      <t>スス</t>
    </rPh>
    <rPh sb="232" eb="234">
      <t>トウゴウ</t>
    </rPh>
    <rPh sb="235" eb="236">
      <t>マエ</t>
    </rPh>
    <rPh sb="280" eb="282">
      <t>ノウギョウ</t>
    </rPh>
    <rPh sb="282" eb="284">
      <t>シュウラク</t>
    </rPh>
    <rPh sb="284" eb="286">
      <t>ハイスイ</t>
    </rPh>
    <rPh sb="286" eb="288">
      <t>ジギョウ</t>
    </rPh>
    <rPh sb="289" eb="291">
      <t>ヘイセイ</t>
    </rPh>
    <rPh sb="293" eb="295">
      <t>ネンド</t>
    </rPh>
    <rPh sb="295" eb="296">
      <t>マツ</t>
    </rPh>
    <rPh sb="297" eb="299">
      <t>コウキョウ</t>
    </rPh>
    <rPh sb="299" eb="302">
      <t>ゲスイドウ</t>
    </rPh>
    <rPh sb="303" eb="305">
      <t>トウゴウ</t>
    </rPh>
    <rPh sb="309" eb="311">
      <t>ケイエイ</t>
    </rPh>
    <rPh sb="311" eb="313">
      <t>センリャク</t>
    </rPh>
    <rPh sb="314" eb="316">
      <t>サクテイ</t>
    </rPh>
    <rPh sb="317" eb="318">
      <t>オコナ</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</si>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</sst>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0.49</c:v>
                </c:pt>
                <c:pt idx="1">
                  <c:v>0.36</c:v>
                </c:pt>
                <c:pt idx="2">
                  <c:v>0.28000000000000003</c:v>
                </c:pt>
                <c:pt idx="3" formatCode="#,##0.00;&quot;△&quot;#,##0.00">
                  <c:v>0</c:v>
                </c:pt>
                <c:pt idx="4" formatCode="#,##0.00;&quot;△&quot;#,##0.00">
                  <c:v>0</c:v>
                </c:pt>
              </c:numCache>
            </c:numRef>
          </c:val>
          <c:extLst>
            <c:ext xmlns:c16="http://schemas.microsoft.com/office/drawing/2014/chart" uri="{C3380CC4-5D6E-409C-BE32-E72D297353CC}">
              <c16:uniqueId val="{00000000-957D-4288-9560-620FB524238F}"/>
            </c:ext>
          </c:extLst>
        </c:ser>
        <c:dLbls>
          <c:showLegendKey val="0"/>
          <c:showVal val="0"/>
          <c:showCatName val="0"/>
          <c:showSerName val="0"/>
          <c:showPercent val="0"/>
          <c:showBubbleSize val="0"/>
        </c:dLbls>
        <c:gapWidth val="150"/>
        <c:axId val="87218432"/>
        <c:axId val="8755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0.01</c:v>
                </c:pt>
                <c:pt idx="2">
                  <c:v>0.03</c:v>
                </c:pt>
                <c:pt idx="3">
                  <c:v>0.11</c:v>
                </c:pt>
                <c:pt idx="4">
                  <c:v>0.05</c:v>
                </c:pt>
              </c:numCache>
            </c:numRef>
          </c:val>
          <c:smooth val="0"/>
          <c:extLst>
            <c:ext xmlns:c16="http://schemas.microsoft.com/office/drawing/2014/chart" uri="{C3380CC4-5D6E-409C-BE32-E72D297353CC}">
              <c16:uniqueId val="{00000001-957D-4288-9560-620FB524238F}"/>
            </c:ext>
          </c:extLst>
        </c:ser>
        <c:dLbls>
          <c:showLegendKey val="0"/>
          <c:showVal val="0"/>
          <c:showCatName val="0"/>
          <c:showSerName val="0"/>
          <c:showPercent val="0"/>
          <c:showBubbleSize val="0"/>
        </c:dLbls>
        <c:marker val="1"/>
        <c:smooth val="0"/>
        <c:axId val="87218432"/>
        <c:axId val="87556480"/>
      </c:lineChart>
      <c:dateAx>
        <c:axId val="87218432"/>
        <c:scaling>
          <c:orientation val="minMax"/>
        </c:scaling>
        <c:delete val="1"/>
        <c:axPos val="b"/>
        <c:numFmt formatCode="ge" sourceLinked="1"/>
        <c:majorTickMark val="none"/>
        <c:minorTickMark val="none"/>
        <c:tickLblPos val="none"/>
        <c:crossAx val="87556480"/>
        <c:crosses val="autoZero"/>
        <c:auto val="1"/>
        <c:lblOffset val="100"/>
        <c:baseTimeUnit val="years"/>
      </c:dateAx>
      <c:valAx>
        <c:axId val="8755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1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88.13</c:v>
                </c:pt>
                <c:pt idx="1">
                  <c:v>93.54</c:v>
                </c:pt>
                <c:pt idx="2">
                  <c:v>83.96</c:v>
                </c:pt>
                <c:pt idx="3">
                  <c:v>102.91</c:v>
                </c:pt>
                <c:pt idx="4">
                  <c:v>98.7</c:v>
                </c:pt>
              </c:numCache>
            </c:numRef>
          </c:val>
          <c:extLst>
            <c:ext xmlns:c16="http://schemas.microsoft.com/office/drawing/2014/chart" uri="{C3380CC4-5D6E-409C-BE32-E72D297353CC}">
              <c16:uniqueId val="{00000000-A31E-494D-AC5C-BB8ED2AC1197}"/>
            </c:ext>
          </c:extLst>
        </c:ser>
        <c:dLbls>
          <c:showLegendKey val="0"/>
          <c:showVal val="0"/>
          <c:showCatName val="0"/>
          <c:showSerName val="0"/>
          <c:showPercent val="0"/>
          <c:showBubbleSize val="0"/>
        </c:dLbls>
        <c:gapWidth val="150"/>
        <c:axId val="87574400"/>
        <c:axId val="875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1E-494D-AC5C-BB8ED2AC1197}"/>
            </c:ext>
          </c:extLst>
        </c:ser>
        <c:dLbls>
          <c:showLegendKey val="0"/>
          <c:showVal val="0"/>
          <c:showCatName val="0"/>
          <c:showSerName val="0"/>
          <c:showPercent val="0"/>
          <c:showBubbleSize val="0"/>
        </c:dLbls>
        <c:marker val="1"/>
        <c:smooth val="0"/>
        <c:axId val="87574400"/>
        <c:axId val="87576576"/>
      </c:lineChart>
      <c:dateAx>
        <c:axId val="87574400"/>
        <c:scaling>
          <c:orientation val="minMax"/>
        </c:scaling>
        <c:delete val="1"/>
        <c:axPos val="b"/>
        <c:numFmt formatCode="ge" sourceLinked="1"/>
        <c:majorTickMark val="none"/>
        <c:minorTickMark val="none"/>
        <c:tickLblPos val="none"/>
        <c:crossAx val="87576576"/>
        <c:crosses val="autoZero"/>
        <c:auto val="1"/>
        <c:lblOffset val="100"/>
        <c:baseTimeUnit val="years"/>
      </c:dateAx>
      <c:valAx>
        <c:axId val="875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7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EC6-4E78-9F33-B812DB11D021}"/>
            </c:ext>
          </c:extLst>
        </c:ser>
        <c:dLbls>
          <c:showLegendKey val="0"/>
          <c:showVal val="0"/>
          <c:showCatName val="0"/>
          <c:showSerName val="0"/>
          <c:showPercent val="0"/>
          <c:showBubbleSize val="0"/>
        </c:dLbls>
        <c:gapWidth val="150"/>
        <c:axId val="87606784"/>
        <c:axId val="8760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C6-4E78-9F33-B812DB11D021}"/>
            </c:ext>
          </c:extLst>
        </c:ser>
        <c:dLbls>
          <c:showLegendKey val="0"/>
          <c:showVal val="0"/>
          <c:showCatName val="0"/>
          <c:showSerName val="0"/>
          <c:showPercent val="0"/>
          <c:showBubbleSize val="0"/>
        </c:dLbls>
        <c:marker val="1"/>
        <c:smooth val="0"/>
        <c:axId val="87606784"/>
        <c:axId val="87608704"/>
      </c:lineChart>
      <c:dateAx>
        <c:axId val="87606784"/>
        <c:scaling>
          <c:orientation val="minMax"/>
        </c:scaling>
        <c:delete val="1"/>
        <c:axPos val="b"/>
        <c:numFmt formatCode="ge" sourceLinked="1"/>
        <c:majorTickMark val="none"/>
        <c:minorTickMark val="none"/>
        <c:tickLblPos val="none"/>
        <c:crossAx val="87608704"/>
        <c:crosses val="autoZero"/>
        <c:auto val="1"/>
        <c:lblOffset val="100"/>
        <c:baseTimeUnit val="years"/>
      </c:dateAx>
      <c:valAx>
        <c:axId val="8760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27-47F5-AE4E-F0CD69002B06}"/>
            </c:ext>
          </c:extLst>
        </c:ser>
        <c:dLbls>
          <c:showLegendKey val="0"/>
          <c:showVal val="0"/>
          <c:showCatName val="0"/>
          <c:showSerName val="0"/>
          <c:showPercent val="0"/>
          <c:showBubbleSize val="0"/>
        </c:dLbls>
        <c:gapWidth val="150"/>
        <c:axId val="113142400"/>
        <c:axId val="1131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7-47F5-AE4E-F0CD69002B06}"/>
            </c:ext>
          </c:extLst>
        </c:ser>
        <c:dLbls>
          <c:showLegendKey val="0"/>
          <c:showVal val="0"/>
          <c:showCatName val="0"/>
          <c:showSerName val="0"/>
          <c:showPercent val="0"/>
          <c:showBubbleSize val="0"/>
        </c:dLbls>
        <c:marker val="1"/>
        <c:smooth val="0"/>
        <c:axId val="113142400"/>
        <c:axId val="113144576"/>
      </c:lineChart>
      <c:dateAx>
        <c:axId val="113142400"/>
        <c:scaling>
          <c:orientation val="minMax"/>
        </c:scaling>
        <c:delete val="1"/>
        <c:axPos val="b"/>
        <c:numFmt formatCode="ge" sourceLinked="1"/>
        <c:majorTickMark val="none"/>
        <c:minorTickMark val="none"/>
        <c:tickLblPos val="none"/>
        <c:crossAx val="113144576"/>
        <c:crosses val="autoZero"/>
        <c:auto val="1"/>
        <c:lblOffset val="100"/>
        <c:baseTimeUnit val="years"/>
      </c:dateAx>
      <c:valAx>
        <c:axId val="11314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53-4BFF-80F2-0AEBB957A80B}"/>
            </c:ext>
          </c:extLst>
        </c:ser>
        <c:dLbls>
          <c:showLegendKey val="0"/>
          <c:showVal val="0"/>
          <c:showCatName val="0"/>
          <c:showSerName val="0"/>
          <c:showPercent val="0"/>
          <c:showBubbleSize val="0"/>
        </c:dLbls>
        <c:gapWidth val="150"/>
        <c:axId val="113175168"/>
        <c:axId val="1146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53-4BFF-80F2-0AEBB957A80B}"/>
            </c:ext>
          </c:extLst>
        </c:ser>
        <c:dLbls>
          <c:showLegendKey val="0"/>
          <c:showVal val="0"/>
          <c:showCatName val="0"/>
          <c:showSerName val="0"/>
          <c:showPercent val="0"/>
          <c:showBubbleSize val="0"/>
        </c:dLbls>
        <c:marker val="1"/>
        <c:smooth val="0"/>
        <c:axId val="113175168"/>
        <c:axId val="114692864"/>
      </c:lineChart>
      <c:dateAx>
        <c:axId val="113175168"/>
        <c:scaling>
          <c:orientation val="minMax"/>
        </c:scaling>
        <c:delete val="1"/>
        <c:axPos val="b"/>
        <c:numFmt formatCode="ge" sourceLinked="1"/>
        <c:majorTickMark val="none"/>
        <c:minorTickMark val="none"/>
        <c:tickLblPos val="none"/>
        <c:crossAx val="114692864"/>
        <c:crosses val="autoZero"/>
        <c:auto val="1"/>
        <c:lblOffset val="100"/>
        <c:baseTimeUnit val="years"/>
      </c:dateAx>
      <c:valAx>
        <c:axId val="1146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1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E8-4C05-A099-18C3C085ADC0}"/>
            </c:ext>
          </c:extLst>
        </c:ser>
        <c:dLbls>
          <c:showLegendKey val="0"/>
          <c:showVal val="0"/>
          <c:showCatName val="0"/>
          <c:showSerName val="0"/>
          <c:showPercent val="0"/>
          <c:showBubbleSize val="0"/>
        </c:dLbls>
        <c:gapWidth val="150"/>
        <c:axId val="114721920"/>
        <c:axId val="11472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E8-4C05-A099-18C3C085ADC0}"/>
            </c:ext>
          </c:extLst>
        </c:ser>
        <c:dLbls>
          <c:showLegendKey val="0"/>
          <c:showVal val="0"/>
          <c:showCatName val="0"/>
          <c:showSerName val="0"/>
          <c:showPercent val="0"/>
          <c:showBubbleSize val="0"/>
        </c:dLbls>
        <c:marker val="1"/>
        <c:smooth val="0"/>
        <c:axId val="114721920"/>
        <c:axId val="114723840"/>
      </c:lineChart>
      <c:dateAx>
        <c:axId val="114721920"/>
        <c:scaling>
          <c:orientation val="minMax"/>
        </c:scaling>
        <c:delete val="1"/>
        <c:axPos val="b"/>
        <c:numFmt formatCode="ge" sourceLinked="1"/>
        <c:majorTickMark val="none"/>
        <c:minorTickMark val="none"/>
        <c:tickLblPos val="none"/>
        <c:crossAx val="114723840"/>
        <c:crosses val="autoZero"/>
        <c:auto val="1"/>
        <c:lblOffset val="100"/>
        <c:baseTimeUnit val="years"/>
      </c:dateAx>
      <c:valAx>
        <c:axId val="11472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2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102.27</c:v>
                </c:pt>
                <c:pt idx="1">
                  <c:v>144.56</c:v>
                </c:pt>
                <c:pt idx="2">
                  <c:v>128.66999999999999</c:v>
                </c:pt>
                <c:pt idx="3">
                  <c:v>116.38</c:v>
                </c:pt>
                <c:pt idx="4">
                  <c:v>104.34</c:v>
                </c:pt>
              </c:numCache>
            </c:numRef>
          </c:val>
          <c:extLst>
            <c:ext xmlns:c16="http://schemas.microsoft.com/office/drawing/2014/chart" uri="{C3380CC4-5D6E-409C-BE32-E72D297353CC}">
              <c16:uniqueId val="{00000000-5522-4689-9968-DD10DF48826C}"/>
            </c:ext>
          </c:extLst>
        </c:ser>
        <c:dLbls>
          <c:showLegendKey val="0"/>
          <c:showVal val="0"/>
          <c:showCatName val="0"/>
          <c:showSerName val="0"/>
          <c:showPercent val="0"/>
          <c:showBubbleSize val="0"/>
        </c:dLbls>
        <c:gapWidth val="150"/>
        <c:axId val="114753920"/>
        <c:axId val="11475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547.95000000000005</c:v>
                </c:pt>
                <c:pt idx="2">
                  <c:v>632.94000000000005</c:v>
                </c:pt>
                <c:pt idx="3">
                  <c:v>721.43</c:v>
                </c:pt>
                <c:pt idx="4">
                  <c:v>685.34</c:v>
                </c:pt>
              </c:numCache>
            </c:numRef>
          </c:val>
          <c:smooth val="0"/>
          <c:extLst>
            <c:ext xmlns:c16="http://schemas.microsoft.com/office/drawing/2014/chart" uri="{C3380CC4-5D6E-409C-BE32-E72D297353CC}">
              <c16:uniqueId val="{00000001-5522-4689-9968-DD10DF48826C}"/>
            </c:ext>
          </c:extLst>
        </c:ser>
        <c:dLbls>
          <c:showLegendKey val="0"/>
          <c:showVal val="0"/>
          <c:showCatName val="0"/>
          <c:showSerName val="0"/>
          <c:showPercent val="0"/>
          <c:showBubbleSize val="0"/>
        </c:dLbls>
        <c:marker val="1"/>
        <c:smooth val="0"/>
        <c:axId val="114753920"/>
        <c:axId val="114755840"/>
      </c:lineChart>
      <c:dateAx>
        <c:axId val="114753920"/>
        <c:scaling>
          <c:orientation val="minMax"/>
        </c:scaling>
        <c:delete val="1"/>
        <c:axPos val="b"/>
        <c:numFmt formatCode="ge" sourceLinked="1"/>
        <c:majorTickMark val="none"/>
        <c:minorTickMark val="none"/>
        <c:tickLblPos val="none"/>
        <c:crossAx val="114755840"/>
        <c:crosses val="autoZero"/>
        <c:auto val="1"/>
        <c:lblOffset val="100"/>
        <c:baseTimeUnit val="years"/>
      </c:dateAx>
      <c:valAx>
        <c:axId val="11475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96.41</c:v>
                </c:pt>
                <c:pt idx="1">
                  <c:v>92.41</c:v>
                </c:pt>
                <c:pt idx="2">
                  <c:v>83.48</c:v>
                </c:pt>
                <c:pt idx="3">
                  <c:v>102.12</c:v>
                </c:pt>
                <c:pt idx="4">
                  <c:v>98.7</c:v>
                </c:pt>
              </c:numCache>
            </c:numRef>
          </c:val>
          <c:extLst>
            <c:ext xmlns:c16="http://schemas.microsoft.com/office/drawing/2014/chart" uri="{C3380CC4-5D6E-409C-BE32-E72D297353CC}">
              <c16:uniqueId val="{00000000-03A6-4343-921D-309F1F70C588}"/>
            </c:ext>
          </c:extLst>
        </c:ser>
        <c:dLbls>
          <c:showLegendKey val="0"/>
          <c:showVal val="0"/>
          <c:showCatName val="0"/>
          <c:showSerName val="0"/>
          <c:showPercent val="0"/>
          <c:showBubbleSize val="0"/>
        </c:dLbls>
        <c:gapWidth val="150"/>
        <c:axId val="114781568"/>
        <c:axId val="11480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64.86</c:v>
                </c:pt>
                <c:pt idx="2">
                  <c:v>62.3</c:v>
                </c:pt>
                <c:pt idx="3">
                  <c:v>59.3</c:v>
                </c:pt>
                <c:pt idx="4">
                  <c:v>59.83</c:v>
                </c:pt>
              </c:numCache>
            </c:numRef>
          </c:val>
          <c:smooth val="0"/>
          <c:extLst>
            <c:ext xmlns:c16="http://schemas.microsoft.com/office/drawing/2014/chart" uri="{C3380CC4-5D6E-409C-BE32-E72D297353CC}">
              <c16:uniqueId val="{00000001-03A6-4343-921D-309F1F70C588}"/>
            </c:ext>
          </c:extLst>
        </c:ser>
        <c:dLbls>
          <c:showLegendKey val="0"/>
          <c:showVal val="0"/>
          <c:showCatName val="0"/>
          <c:showSerName val="0"/>
          <c:showPercent val="0"/>
          <c:showBubbleSize val="0"/>
        </c:dLbls>
        <c:marker val="1"/>
        <c:smooth val="0"/>
        <c:axId val="114781568"/>
        <c:axId val="114800128"/>
      </c:lineChart>
      <c:dateAx>
        <c:axId val="114781568"/>
        <c:scaling>
          <c:orientation val="minMax"/>
        </c:scaling>
        <c:delete val="1"/>
        <c:axPos val="b"/>
        <c:numFmt formatCode="ge" sourceLinked="1"/>
        <c:majorTickMark val="none"/>
        <c:minorTickMark val="none"/>
        <c:tickLblPos val="none"/>
        <c:crossAx val="114800128"/>
        <c:crosses val="autoZero"/>
        <c:auto val="1"/>
        <c:lblOffset val="100"/>
        <c:baseTimeUnit val="years"/>
      </c:dateAx>
      <c:valAx>
        <c:axId val="1148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8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116.79</c:v>
                </c:pt>
                <c:pt idx="1">
                  <c:v>124.3</c:v>
                </c:pt>
                <c:pt idx="2">
                  <c:v>141.79</c:v>
                </c:pt>
                <c:pt idx="3">
                  <c:v>117.29</c:v>
                </c:pt>
                <c:pt idx="4">
                  <c:v>122.53</c:v>
                </c:pt>
              </c:numCache>
            </c:numRef>
          </c:val>
          <c:extLst>
            <c:ext xmlns:c16="http://schemas.microsoft.com/office/drawing/2014/chart" uri="{C3380CC4-5D6E-409C-BE32-E72D297353CC}">
              <c16:uniqueId val="{00000000-AC19-4C12-92A7-A91227B78178}"/>
            </c:ext>
          </c:extLst>
        </c:ser>
        <c:dLbls>
          <c:showLegendKey val="0"/>
          <c:showVal val="0"/>
          <c:showCatName val="0"/>
          <c:showSerName val="0"/>
          <c:showPercent val="0"/>
          <c:showBubbleSize val="0"/>
        </c:dLbls>
        <c:gapWidth val="150"/>
        <c:axId val="114494464"/>
        <c:axId val="11450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214.41</c:v>
                </c:pt>
                <c:pt idx="2">
                  <c:v>235.07</c:v>
                </c:pt>
                <c:pt idx="3">
                  <c:v>248.14</c:v>
                </c:pt>
                <c:pt idx="4">
                  <c:v>246.66</c:v>
                </c:pt>
              </c:numCache>
            </c:numRef>
          </c:val>
          <c:smooth val="0"/>
          <c:extLst>
            <c:ext xmlns:c16="http://schemas.microsoft.com/office/drawing/2014/chart" uri="{C3380CC4-5D6E-409C-BE32-E72D297353CC}">
              <c16:uniqueId val="{00000001-AC19-4C12-92A7-A91227B78178}"/>
            </c:ext>
          </c:extLst>
        </c:ser>
        <c:dLbls>
          <c:showLegendKey val="0"/>
          <c:showVal val="0"/>
          <c:showCatName val="0"/>
          <c:showSerName val="0"/>
          <c:showPercent val="0"/>
          <c:showBubbleSize val="0"/>
        </c:dLbls>
        <c:marker val="1"/>
        <c:smooth val="0"/>
        <c:axId val="114494464"/>
        <c:axId val="114500736"/>
      </c:lineChart>
      <c:dateAx>
        <c:axId val="114494464"/>
        <c:scaling>
          <c:orientation val="minMax"/>
        </c:scaling>
        <c:delete val="1"/>
        <c:axPos val="b"/>
        <c:numFmt formatCode="ge" sourceLinked="1"/>
        <c:majorTickMark val="none"/>
        <c:minorTickMark val="none"/>
        <c:tickLblPos val="none"/>
        <c:crossAx val="114500736"/>
        <c:crosses val="autoZero"/>
        <c:auto val="1"/>
        <c:lblOffset val="100"/>
        <c:baseTimeUnit val="years"/>
      </c:dateAx>
      <c:valAx>
        <c:axId val="11450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87.77</c:v>
                </c:pt>
                <c:pt idx="1">
                  <c:v>90.38</c:v>
                </c:pt>
                <c:pt idx="2">
                  <c:v>83.77</c:v>
                </c:pt>
                <c:pt idx="3">
                  <c:v>85.77</c:v>
                </c:pt>
                <c:pt idx="4">
                  <c:v>87.23</c:v>
                </c:pt>
              </c:numCache>
            </c:numRef>
          </c:val>
          <c:extLst>
            <c:ext xmlns:c16="http://schemas.microsoft.com/office/drawing/2014/chart" uri="{C3380CC4-5D6E-409C-BE32-E72D297353CC}">
              <c16:uniqueId val="{00000000-C64D-4525-BE47-F3EFC2E443E7}"/>
            </c:ext>
          </c:extLst>
        </c:ser>
        <c:dLbls>
          <c:showLegendKey val="0"/>
          <c:showVal val="0"/>
          <c:showCatName val="0"/>
          <c:showSerName val="0"/>
          <c:showPercent val="0"/>
          <c:showBubbleSize val="0"/>
        </c:dLbls>
        <c:gapWidth val="150"/>
        <c:axId val="114522752"/>
        <c:axId val="11455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60.63</c:v>
                </c:pt>
                <c:pt idx="2">
                  <c:v>58.47</c:v>
                </c:pt>
                <c:pt idx="3">
                  <c:v>57.3</c:v>
                </c:pt>
                <c:pt idx="4">
                  <c:v>56</c:v>
                </c:pt>
              </c:numCache>
            </c:numRef>
          </c:val>
          <c:smooth val="0"/>
          <c:extLst>
            <c:ext xmlns:c16="http://schemas.microsoft.com/office/drawing/2014/chart" uri="{C3380CC4-5D6E-409C-BE32-E72D297353CC}">
              <c16:uniqueId val="{00000001-C64D-4525-BE47-F3EFC2E443E7}"/>
            </c:ext>
          </c:extLst>
        </c:ser>
        <c:dLbls>
          <c:showLegendKey val="0"/>
          <c:showVal val="0"/>
          <c:showCatName val="0"/>
          <c:showSerName val="0"/>
          <c:showPercent val="0"/>
          <c:showBubbleSize val="0"/>
        </c:dLbls>
        <c:marker val="1"/>
        <c:smooth val="0"/>
        <c:axId val="114522752"/>
        <c:axId val="114557696"/>
      </c:lineChart>
      <c:dateAx>
        <c:axId val="114522752"/>
        <c:scaling>
          <c:orientation val="minMax"/>
        </c:scaling>
        <c:delete val="1"/>
        <c:axPos val="b"/>
        <c:numFmt formatCode="ge" sourceLinked="1"/>
        <c:majorTickMark val="none"/>
        <c:minorTickMark val="none"/>
        <c:tickLblPos val="none"/>
        <c:crossAx val="114557696"/>
        <c:crosses val="autoZero"/>
        <c:auto val="1"/>
        <c:lblOffset val="100"/>
        <c:baseTimeUnit val="years"/>
      </c:dateAx>
      <c:valAx>
        <c:axId val="11455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2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97.14</c:v>
                </c:pt>
                <c:pt idx="1">
                  <c:v>97.65</c:v>
                </c:pt>
                <c:pt idx="2">
                  <c:v>97.33</c:v>
                </c:pt>
                <c:pt idx="3">
                  <c:v>97.47</c:v>
                </c:pt>
                <c:pt idx="4">
                  <c:v>97.59</c:v>
                </c:pt>
              </c:numCache>
            </c:numRef>
          </c:val>
          <c:extLst>
            <c:ext xmlns:c16="http://schemas.microsoft.com/office/drawing/2014/chart" uri="{C3380CC4-5D6E-409C-BE32-E72D297353CC}">
              <c16:uniqueId val="{00000000-BDDD-4782-85F4-81F4B8D09334}"/>
            </c:ext>
          </c:extLst>
        </c:ser>
        <c:dLbls>
          <c:showLegendKey val="0"/>
          <c:showVal val="0"/>
          <c:showCatName val="0"/>
          <c:showSerName val="0"/>
          <c:showPercent val="0"/>
          <c:showBubbleSize val="0"/>
        </c:dLbls>
        <c:gapWidth val="150"/>
        <c:axId val="114579712"/>
        <c:axId val="11458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88.66</c:v>
                </c:pt>
                <c:pt idx="2">
                  <c:v>88.58</c:v>
                </c:pt>
                <c:pt idx="3">
                  <c:v>89.43</c:v>
                </c:pt>
                <c:pt idx="4">
                  <c:v>89.51</c:v>
                </c:pt>
              </c:numCache>
            </c:numRef>
          </c:val>
          <c:smooth val="0"/>
          <c:extLst>
            <c:ext xmlns:c16="http://schemas.microsoft.com/office/drawing/2014/chart" uri="{C3380CC4-5D6E-409C-BE32-E72D297353CC}">
              <c16:uniqueId val="{00000001-BDDD-4782-85F4-81F4B8D09334}"/>
            </c:ext>
          </c:extLst>
        </c:ser>
        <c:dLbls>
          <c:showLegendKey val="0"/>
          <c:showVal val="0"/>
          <c:showCatName val="0"/>
          <c:showSerName val="0"/>
          <c:showPercent val="0"/>
          <c:showBubbleSize val="0"/>
        </c:dLbls>
        <c:marker val="1"/>
        <c:smooth val="0"/>
        <c:axId val="114579712"/>
        <c:axId val="114585984"/>
      </c:lineChart>
      <c:dateAx>
        <c:axId val="114579712"/>
        <c:scaling>
          <c:orientation val="minMax"/>
        </c:scaling>
        <c:delete val="1"/>
        <c:axPos val="b"/>
        <c:numFmt formatCode="ge" sourceLinked="1"/>
        <c:majorTickMark val="none"/>
        <c:minorTickMark val="none"/>
        <c:tickLblPos val="none"/>
        <c:crossAx val="114585984"/>
        <c:crosses val="autoZero"/>
        <c:auto val="1"/>
        <c:lblOffset val="100"/>
        <c:baseTimeUnit val="years"/>
      </c:dateAx>
      <c:valAx>
        <c:axId val="11458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7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豊明市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F1</v>
      </c>
      <c r="X8" s="48"/>
      <c r="Y8" s="48"/>
      <c r="Z8" s="48"/>
      <c r="AA8" s="48"/>
      <c r="AB8" s="48"/>
      <c r="AC8" s="48"/>
      <c r="AD8" s="49" t="s">
        <v>124</v>
      </c>
      <c r="AE8" s="49"/>
      <c r="AF8" s="49"/>
      <c r="AG8" s="49"/>
      <c r="AH8" s="49"/>
      <c r="AI8" s="49"/>
      <c r="AJ8" s="49"/>
      <c r="AK8" s="4"/>
      <c r="AL8" s="50">
        <f>データ!S6</f>
        <v>68869</v>
      </c>
      <c r="AM8" s="50"/>
      <c r="AN8" s="50"/>
      <c r="AO8" s="50"/>
      <c r="AP8" s="50"/>
      <c r="AQ8" s="50"/>
      <c r="AR8" s="50"/>
      <c r="AS8" s="50"/>
      <c r="AT8" s="45">
        <f>データ!T6</f>
        <v>23.22</v>
      </c>
      <c r="AU8" s="45"/>
      <c r="AV8" s="45"/>
      <c r="AW8" s="45"/>
      <c r="AX8" s="45"/>
      <c r="AY8" s="45"/>
      <c r="AZ8" s="45"/>
      <c r="BA8" s="45"/>
      <c r="BB8" s="45">
        <f>データ!U6</f>
        <v>2965.93</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6.45</v>
      </c>
      <c r="Q10" s="45"/>
      <c r="R10" s="45"/>
      <c r="S10" s="45"/>
      <c r="T10" s="45"/>
      <c r="U10" s="45"/>
      <c r="V10" s="45"/>
      <c r="W10" s="45">
        <f>データ!Q6</f>
        <v>57.94</v>
      </c>
      <c r="X10" s="45"/>
      <c r="Y10" s="45"/>
      <c r="Z10" s="45"/>
      <c r="AA10" s="45"/>
      <c r="AB10" s="45"/>
      <c r="AC10" s="45"/>
      <c r="AD10" s="50">
        <f>データ!R6</f>
        <v>1987</v>
      </c>
      <c r="AE10" s="50"/>
      <c r="AF10" s="50"/>
      <c r="AG10" s="50"/>
      <c r="AH10" s="50"/>
      <c r="AI10" s="50"/>
      <c r="AJ10" s="50"/>
      <c r="AK10" s="2"/>
      <c r="AL10" s="50">
        <f>データ!V6</f>
        <v>4440</v>
      </c>
      <c r="AM10" s="50"/>
      <c r="AN10" s="50"/>
      <c r="AO10" s="50"/>
      <c r="AP10" s="50"/>
      <c r="AQ10" s="50"/>
      <c r="AR10" s="50"/>
      <c r="AS10" s="50"/>
      <c r="AT10" s="45">
        <f>データ!W6</f>
        <v>1.73</v>
      </c>
      <c r="AU10" s="45"/>
      <c r="AV10" s="45"/>
      <c r="AW10" s="45"/>
      <c r="AX10" s="45"/>
      <c r="AY10" s="45"/>
      <c r="AZ10" s="45"/>
      <c r="BA10" s="45"/>
      <c r="BB10" s="45">
        <f>データ!X6</f>
        <v>2566.4699999999998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121</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232297</v>
      </c>
      <c r="D6" s="33">
        <f t="shared" si="3"/>
        <v>47</v>
      </c>
      <c r="E6" s="33">
        <f t="shared" si="3"/>
        <v>17</v>
      </c>
      <c r="F6" s="33">
        <f t="shared" si="3"/>
        <v>5</v>
      </c>
      <c r="G6" s="33">
        <f t="shared" si="3"/>
        <v>0</v>
      </c>
      <c r="H6" s="33" t="str">
        <f t="shared" si="3"/>
        <v>愛知県　豊明市</v>
      </c>
      <c r="I6" s="33" t="str">
        <f t="shared" si="3"/>
        <v>法非適用</v>
      </c>
      <c r="J6" s="33" t="str">
        <f t="shared" si="3"/>
        <v>下水道事業</v>
      </c>
      <c r="K6" s="33" t="str">
        <f t="shared" si="3"/>
        <v>農業集落排水</v>
      </c>
      <c r="L6" s="33" t="str">
        <f t="shared" si="3"/>
        <v>F1</v>
      </c>
      <c r="M6" s="33">
        <f t="shared" si="3"/>
        <v>0</v>
      </c>
      <c r="N6" s="34" t="str">
        <f t="shared" si="3"/>
        <v>-</v>
      </c>
      <c r="O6" s="34" t="str">
        <f t="shared" si="3"/>
        <v>該当数値なし</v>
      </c>
      <c r="P6" s="34">
        <f t="shared" si="3"/>
        <v>6.45</v>
      </c>
      <c r="Q6" s="34">
        <f t="shared" si="3"/>
        <v>57.94</v>
      </c>
      <c r="R6" s="34">
        <f t="shared" si="3"/>
        <v>1987</v>
      </c>
      <c r="S6" s="34">
        <f t="shared" si="3"/>
        <v>68869</v>
      </c>
      <c r="T6" s="34">
        <f t="shared" si="3"/>
        <v>23.22</v>
      </c>
      <c r="U6" s="34">
        <f t="shared" si="3"/>
        <v>2965.93</v>
      </c>
      <c r="V6" s="34">
        <f t="shared" si="3"/>
        <v>4440</v>
      </c>
      <c r="W6" s="34">
        <f t="shared" si="3"/>
        <v>1.73</v>
      </c>
      <c r="X6" s="34">
        <f t="shared" si="3"/>
        <v>2566.4699999999998</v>
      </c>
      <c r="Y6" s="35">
        <f>IF(Y7="",NA(),Y7)</f>
        <v>88.13</v>
      </c>
      <c r="Z6" s="35">
        <f t="shared" ref="Z6:AH6" si="4">IF(Z7="",NA(),Z7)</f>
        <v>93.54</v>
      </c>
      <c r="AA6" s="35">
        <f t="shared" si="4"/>
        <v>83.96</v>
      </c>
      <c r="AB6" s="35">
        <f t="shared" si="4"/>
        <v>102.91</v>
      </c>
      <c r="AC6" s="35">
        <f t="shared" si="4"/>
        <v>98.7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102.27</v>
      </c>
      <c r="BG6" s="35">
        <f t="shared" ref="BG6:BO6" si="7">IF(BG7="",NA(),BG7)</f>
        <v>144.56</v>
      </c>
      <c r="BH6" s="35">
        <f t="shared" si="7"/>
        <v>128.66999999999999</v>
      </c>
      <c r="BI6" s="35">
        <f t="shared" si="7"/>
        <v>116.38</v>
      </c>
      <c r="BJ6" s="35">
        <f t="shared" si="7"/>
        <v>104.34</v>
      </c>
      <c r="BK6" s="35">
        <f t="shared" si="7"/>
        <v>1197.82</v>
      </c>
      <c r="BL6" s="35">
        <f t="shared" si="7"/>
        <v>547.95000000000005</v>
      </c>
      <c r="BM6" s="35">
        <f t="shared" si="7"/>
        <v>632.94000000000005</v>
      </c>
      <c r="BN6" s="35">
        <f t="shared" si="7"/>
        <v>721.43</v>
      </c>
      <c r="BO6" s="35">
        <f t="shared" si="7"/>
        <v>685.34</v>
      </c>
      <c r="BP6" s="34" t="str">
        <f>IF(BP7="","",IF(BP7="-","【-】","【"&amp;SUBSTITUTE(TEXT(BP7,"#,##0.00"),"-","△")&amp;"】"))</f>
        <v>【914.53】</v>
      </c>
      <c r="BQ6" s="35">
        <f>IF(BQ7="",NA(),BQ7)</f>
        <v>96.41</v>
      </c>
      <c r="BR6" s="35">
        <f t="shared" ref="BR6:BZ6" si="8">IF(BR7="",NA(),BR7)</f>
        <v>92.41</v>
      </c>
      <c r="BS6" s="35">
        <f t="shared" si="8"/>
        <v>83.48</v>
      </c>
      <c r="BT6" s="35">
        <f t="shared" si="8"/>
        <v>102.12</v>
      </c>
      <c r="BU6" s="35">
        <f t="shared" si="8"/>
        <v>98.7</v>
      </c>
      <c r="BV6" s="35">
        <f t="shared" si="8"/>
        <v>51.03</v>
      </c>
      <c r="BW6" s="35">
        <f t="shared" si="8"/>
        <v>64.86</v>
      </c>
      <c r="BX6" s="35">
        <f t="shared" si="8"/>
        <v>62.3</v>
      </c>
      <c r="BY6" s="35">
        <f t="shared" si="8"/>
        <v>59.3</v>
      </c>
      <c r="BZ6" s="35">
        <f t="shared" si="8"/>
        <v>59.83</v>
      </c>
      <c r="CA6" s="34" t="str">
        <f>IF(CA7="","",IF(CA7="-","【-】","【"&amp;SUBSTITUTE(TEXT(CA7,"#,##0.00"),"-","△")&amp;"】"))</f>
        <v>【55.73】</v>
      </c>
      <c r="CB6" s="35">
        <f>IF(CB7="",NA(),CB7)</f>
        <v>116.79</v>
      </c>
      <c r="CC6" s="35">
        <f t="shared" ref="CC6:CK6" si="9">IF(CC7="",NA(),CC7)</f>
        <v>124.3</v>
      </c>
      <c r="CD6" s="35">
        <f t="shared" si="9"/>
        <v>141.79</v>
      </c>
      <c r="CE6" s="35">
        <f t="shared" si="9"/>
        <v>117.29</v>
      </c>
      <c r="CF6" s="35">
        <f t="shared" si="9"/>
        <v>122.53</v>
      </c>
      <c r="CG6" s="35">
        <f t="shared" si="9"/>
        <v>289.60000000000002</v>
      </c>
      <c r="CH6" s="35">
        <f t="shared" si="9"/>
        <v>214.41</v>
      </c>
      <c r="CI6" s="35">
        <f t="shared" si="9"/>
        <v>235.07</v>
      </c>
      <c r="CJ6" s="35">
        <f t="shared" si="9"/>
        <v>248.14</v>
      </c>
      <c r="CK6" s="35">
        <f t="shared" si="9"/>
        <v>246.66</v>
      </c>
      <c r="CL6" s="34" t="str">
        <f>IF(CL7="","",IF(CL7="-","【-】","【"&amp;SUBSTITUTE(TEXT(CL7,"#,##0.00"),"-","△")&amp;"】"))</f>
        <v>【276.78】</v>
      </c>
      <c r="CM6" s="35">
        <f>IF(CM7="",NA(),CM7)</f>
        <v>87.77</v>
      </c>
      <c r="CN6" s="35">
        <f t="shared" ref="CN6:CV6" si="10">IF(CN7="",NA(),CN7)</f>
        <v>90.38</v>
      </c>
      <c r="CO6" s="35">
        <f t="shared" si="10"/>
        <v>83.77</v>
      </c>
      <c r="CP6" s="35">
        <f t="shared" si="10"/>
        <v>85.77</v>
      </c>
      <c r="CQ6" s="35">
        <f t="shared" si="10"/>
        <v>87.23</v>
      </c>
      <c r="CR6" s="35">
        <f t="shared" si="10"/>
        <v>54.74</v>
      </c>
      <c r="CS6" s="35">
        <f t="shared" si="10"/>
        <v>60.63</v>
      </c>
      <c r="CT6" s="35">
        <f t="shared" si="10"/>
        <v>58.47</v>
      </c>
      <c r="CU6" s="35">
        <f t="shared" si="10"/>
        <v>57.3</v>
      </c>
      <c r="CV6" s="35">
        <f t="shared" si="10"/>
        <v>56</v>
      </c>
      <c r="CW6" s="34" t="str">
        <f>IF(CW7="","",IF(CW7="-","【-】","【"&amp;SUBSTITUTE(TEXT(CW7,"#,##0.00"),"-","△")&amp;"】"))</f>
        <v>【59.15】</v>
      </c>
      <c r="CX6" s="35">
        <f>IF(CX7="",NA(),CX7)</f>
        <v>97.14</v>
      </c>
      <c r="CY6" s="35">
        <f t="shared" ref="CY6:DG6" si="11">IF(CY7="",NA(),CY7)</f>
        <v>97.65</v>
      </c>
      <c r="CZ6" s="35">
        <f t="shared" si="11"/>
        <v>97.33</v>
      </c>
      <c r="DA6" s="35">
        <f t="shared" si="11"/>
        <v>97.47</v>
      </c>
      <c r="DB6" s="35">
        <f t="shared" si="11"/>
        <v>97.59</v>
      </c>
      <c r="DC6" s="35">
        <f t="shared" si="11"/>
        <v>83.88</v>
      </c>
      <c r="DD6" s="35">
        <f t="shared" si="11"/>
        <v>88.66</v>
      </c>
      <c r="DE6" s="35">
        <f t="shared" si="11"/>
        <v>88.58</v>
      </c>
      <c r="DF6" s="35">
        <f t="shared" si="11"/>
        <v>89.43</v>
      </c>
      <c r="DG6" s="35">
        <f t="shared" si="11"/>
        <v>89.51</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0.49</v>
      </c>
      <c r="EF6" s="35">
        <f t="shared" ref="EF6:EN6" si="14">IF(EF7="",NA(),EF7)</f>
        <v>0.36</v>
      </c>
      <c r="EG6" s="35">
        <f t="shared" si="14"/>
        <v>0.28000000000000003</v>
      </c>
      <c r="EH6" s="34">
        <f t="shared" si="14"/>
        <v>0</v>
      </c>
      <c r="EI6" s="34">
        <f t="shared" si="14"/>
        <v>0</v>
      </c>
      <c r="EJ6" s="35">
        <f t="shared" si="14"/>
        <v>0.04</v>
      </c>
      <c r="EK6" s="35">
        <f t="shared" si="14"/>
        <v>0.01</v>
      </c>
      <c r="EL6" s="35">
        <f t="shared" si="14"/>
        <v>0.03</v>
      </c>
      <c r="EM6" s="35">
        <f t="shared" si="14"/>
        <v>0.11</v>
      </c>
      <c r="EN6" s="35">
        <f t="shared" si="14"/>
        <v>0.05</v>
      </c>
      <c r="EO6" s="34" t="str">
        <f>IF(EO7="","",IF(EO7="-","【-】","【"&amp;SUBSTITUTE(TEXT(EO7,"#,##0.00"),"-","△")&amp;"】"))</f>
        <v>【1.58】</v>
      </c>
    </row>
    <row r="7" spans="1:145" s="36" customFormat="1" x14ac:dyDescent="0.15">
      <c r="A7" s="28"/>
      <c r="B7" s="37">
        <v>2016</v>
      </c>
      <c r="C7" s="37">
        <v>232297</v>
      </c>
      <c r="D7" s="37">
        <v>47</v>
      </c>
      <c r="E7" s="37">
        <v>17</v>
      </c>
      <c r="F7" s="37">
        <v>5</v>
      </c>
      <c r="G7" s="37">
        <v>0</v>
      </c>
      <c r="H7" s="37" t="s">
        <v>109</v>
      </c>
      <c r="I7" s="37" t="s">
        <v>110</v>
      </c>
      <c r="J7" s="37" t="s">
        <v>111</v>
      </c>
      <c r="K7" s="37" t="s">
        <v>112</v>
      </c>
      <c r="L7" s="37" t="s">
        <v>113</v>
      </c>
      <c r="M7" s="37"/>
      <c r="N7" s="38" t="s">
        <v>114</v>
      </c>
      <c r="O7" s="38" t="s">
        <v>115</v>
      </c>
      <c r="P7" s="38">
        <v>6.45</v>
      </c>
      <c r="Q7" s="38">
        <v>57.94</v>
      </c>
      <c r="R7" s="38">
        <v>1987</v>
      </c>
      <c r="S7" s="38">
        <v>68869</v>
      </c>
      <c r="T7" s="38">
        <v>23.22</v>
      </c>
      <c r="U7" s="38">
        <v>2965.93</v>
      </c>
      <c r="V7" s="38">
        <v>4440</v>
      </c>
      <c r="W7" s="38">
        <v>1.73</v>
      </c>
      <c r="X7" s="38">
        <v>2566.4699999999998</v>
      </c>
      <c r="Y7" s="38">
        <v>88.13</v>
      </c>
      <c r="Z7" s="38">
        <v>93.54</v>
      </c>
      <c r="AA7" s="38">
        <v>83.96</v>
      </c>
      <c r="AB7" s="38">
        <v>102.91</v>
      </c>
      <c r="AC7" s="38">
        <v>98.7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102.27</v>
      </c>
      <c r="BG7" s="38">
        <v>144.56</v>
      </c>
      <c r="BH7" s="38">
        <v>128.66999999999999</v>
      </c>
      <c r="BI7" s="38">
        <v>116.38</v>
      </c>
      <c r="BJ7" s="38">
        <v>104.34</v>
      </c>
      <c r="BK7" s="38">
        <v>1197.82</v>
      </c>
      <c r="BL7" s="38">
        <v>547.95000000000005</v>
      </c>
      <c r="BM7" s="38">
        <v>632.94000000000005</v>
      </c>
      <c r="BN7" s="38">
        <v>721.43</v>
      </c>
      <c r="BO7" s="38">
        <v>685.34</v>
      </c>
      <c r="BP7" s="38">
        <v>914.53</v>
      </c>
      <c r="BQ7" s="38">
        <v>96.41</v>
      </c>
      <c r="BR7" s="38">
        <v>92.41</v>
      </c>
      <c r="BS7" s="38">
        <v>83.48</v>
      </c>
      <c r="BT7" s="38">
        <v>102.12</v>
      </c>
      <c r="BU7" s="38">
        <v>98.7</v>
      </c>
      <c r="BV7" s="38">
        <v>51.03</v>
      </c>
      <c r="BW7" s="38">
        <v>64.86</v>
      </c>
      <c r="BX7" s="38">
        <v>62.3</v>
      </c>
      <c r="BY7" s="38">
        <v>59.3</v>
      </c>
      <c r="BZ7" s="38">
        <v>59.83</v>
      </c>
      <c r="CA7" s="38">
        <v>55.73</v>
      </c>
      <c r="CB7" s="38">
        <v>116.79</v>
      </c>
      <c r="CC7" s="38">
        <v>124.3</v>
      </c>
      <c r="CD7" s="38">
        <v>141.79</v>
      </c>
      <c r="CE7" s="38">
        <v>117.29</v>
      </c>
      <c r="CF7" s="38">
        <v>122.53</v>
      </c>
      <c r="CG7" s="38">
        <v>289.60000000000002</v>
      </c>
      <c r="CH7" s="38">
        <v>214.41</v>
      </c>
      <c r="CI7" s="38">
        <v>235.07</v>
      </c>
      <c r="CJ7" s="38">
        <v>248.14</v>
      </c>
      <c r="CK7" s="38">
        <v>246.66</v>
      </c>
      <c r="CL7" s="38">
        <v>276.77999999999997</v>
      </c>
      <c r="CM7" s="38">
        <v>87.77</v>
      </c>
      <c r="CN7" s="38">
        <v>90.38</v>
      </c>
      <c r="CO7" s="38">
        <v>83.77</v>
      </c>
      <c r="CP7" s="38">
        <v>85.77</v>
      </c>
      <c r="CQ7" s="38">
        <v>87.23</v>
      </c>
      <c r="CR7" s="38">
        <v>54.74</v>
      </c>
      <c r="CS7" s="38">
        <v>60.63</v>
      </c>
      <c r="CT7" s="38">
        <v>58.47</v>
      </c>
      <c r="CU7" s="38">
        <v>57.3</v>
      </c>
      <c r="CV7" s="38">
        <v>56</v>
      </c>
      <c r="CW7" s="38">
        <v>59.15</v>
      </c>
      <c r="CX7" s="38">
        <v>97.14</v>
      </c>
      <c r="CY7" s="38">
        <v>97.65</v>
      </c>
      <c r="CZ7" s="38">
        <v>97.33</v>
      </c>
      <c r="DA7" s="38">
        <v>97.47</v>
      </c>
      <c r="DB7" s="38">
        <v>97.59</v>
      </c>
      <c r="DC7" s="38">
        <v>83.88</v>
      </c>
      <c r="DD7" s="38">
        <v>88.66</v>
      </c>
      <c r="DE7" s="38">
        <v>88.58</v>
      </c>
      <c r="DF7" s="38">
        <v>89.43</v>
      </c>
      <c r="DG7" s="38">
        <v>89.51</v>
      </c>
      <c r="DH7" s="38">
        <v>85.01</v>
      </c>
      <c r="DI7" s="38"/>
      <c r="DJ7" s="38"/>
      <c r="DK7" s="38"/>
      <c r="DL7" s="38"/>
      <c r="DM7" s="38"/>
      <c r="DN7" s="38"/>
      <c r="DO7" s="38"/>
      <c r="DP7" s="38"/>
      <c r="DQ7" s="38"/>
      <c r="DR7" s="38"/>
      <c r="DS7" s="38"/>
      <c r="DT7" s="38"/>
      <c r="DU7" s="38"/>
      <c r="DV7" s="38"/>
      <c r="DW7" s="38"/>
      <c r="DX7" s="38"/>
      <c r="DY7" s="38"/>
      <c r="DZ7" s="38"/>
      <c r="EA7" s="38"/>
      <c r="EB7" s="38"/>
      <c r="EC7" s="38"/>
      <c r="ED7" s="38"/>
      <c r="EE7" s="38">
        <v>0.49</v>
      </c>
      <c r="EF7" s="38">
        <v>0.36</v>
      </c>
      <c r="EG7" s="38">
        <v>0.28000000000000003</v>
      </c>
      <c r="EH7" s="38">
        <v>0</v>
      </c>
      <c r="EI7" s="38">
        <v>0</v>
      </c>
      <c r="EJ7" s="38">
        <v>0.04</v>
      </c>
      <c r="EK7" s="38">
        <v>0.01</v>
      </c>
      <c r="EL7" s="38">
        <v>0.03</v>
      </c>
      <c r="EM7" s="38">
        <v>0.11</v>
      </c>
      <c r="EN7" s="38">
        <v>0.05</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2018-02-22T01:13:02Z</cp:lastPrinted>
  <dcterms:created xsi:type="dcterms:W3CDTF">2017-12-25T02:30:03Z</dcterms:created>
  <dcterms:modified xsi:type="dcterms:W3CDTF">2018-02-22T01:13:03Z</dcterms:modified>
  <cp:category/>
</cp:coreProperties>
</file>