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田村\02 公営企業（決算統計）\経営比較分析表\05 平成28年度決算「経営比較分析表」の分析等について\05 HP掲載\04 公下（48事業）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<sst xmlns="http://schemas.openxmlformats.org/spreadsheetml/2006/main" count="245" uniqueCount="125">
  <si>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</si>
  <si>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</si>
  <si>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</si>
  <si>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</si>
  <si>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</si>
  <si>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</si>
  <si>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</si>
  <si>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</si>
  <si>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</si>
  <si>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</si>
  <si>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</si>
  <si>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</si>
  <si>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</si>
  <si>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</si>
  <si>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</si>
  <si>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</si>
  <si>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</si>
  <si>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</si>
  <si>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</si>
  <si>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</si>
  <si>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</si>
  <si>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</si>
  <si>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</si>
  <si>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</si>
  <si>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</si>
  <si>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</si>
  <si>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</si>
  <si>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</si>
  <si>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</si>
  <si>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</si>
  <si>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</si>
  <si>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</si>
  <si>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</si>
  <si>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</si>
  <si>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</si>
  <si>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</si>
  <si>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</si>
  <si>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</si>
  <si>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</si>
  <si>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</si>
  <si>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</si>
  <si>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</si>
  <si>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</si>
  <si>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</si>
  <si>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</si>
  <si>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</si>
  <si>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</si>
  <si>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</si>
  <si>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</si>
  <si>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</si>
  <si>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</si>
  <si>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</si>
  <si>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</si>
  <si>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</si>
  <si>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</si>
  <si>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</si>
  <si>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</si>
  <si>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</si>
  <si>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</si>
  <si>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</si>
  <si>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</si>
  <si>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</si>
  <si>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</si>
  <si>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</si>
  <si>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</si>
  <si>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</si>
  <si>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</si>
  <si>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</si>
  <si>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</si>
  <si>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</si>
  <si>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</si>
  <si>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</si>
  <si>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</si>
  <si>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</si>
  <si>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</si>
  <si>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</si>
  <si>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</si>
  <si>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</si>
  <si>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</si>
  <si>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</si>
  <si>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</si>
  <si>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</si>
  <si>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</si>
  <si>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</si>
  <si>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</si>
  <si>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</si>
  <si>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</si>
  <si>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</si>
  <si>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</si>
  <si>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</si>
  <si>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</si>
  <si>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</si>
  <si>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</si>
  <si>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</si>
  <si>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</si>
  <si>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</si>
  <si>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</si>
  <si>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</si>
  <si>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</si>
  <si>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</si>
  <si>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</si>
  <si>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</si>
  <si>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</si>
  <si>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</si>
  <si>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</si>
  <si>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</si>
  <si>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</si>
  <si>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</si>
  <si>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</si>
  <si>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豊山町</t>
  </si>
  <si>
    <t>法非適用</t>
  </si>
  <si>
    <t>下水道事業</t>
  </si>
  <si>
    <t>公共下水道</t>
  </si>
  <si>
    <t>Cb3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</si>
  <si>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</si>
  <si>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</si>
  <si>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</si>
  <si>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</si>
  <si>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</si>
  <si>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</si>
  <si>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</si>
  <si>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供用開始から日が浅く、法定耐用年数を超えた下水道施設がないため、老朽化状況分析は行っていない。</t>
    <rPh sb="0" eb="2">
      <t>キョウヨウ</t>
    </rPh>
    <rPh sb="2" eb="4">
      <t>カイシ</t>
    </rPh>
    <rPh sb="6" eb="7">
      <t>ヒ</t>
    </rPh>
    <rPh sb="8" eb="9">
      <t>アサ</t>
    </rPh>
    <rPh sb="11" eb="13">
      <t>ホウテイ</t>
    </rPh>
    <rPh sb="13" eb="15">
      <t>タイヨウ</t>
    </rPh>
    <rPh sb="15" eb="17">
      <t>ネンスウ</t>
    </rPh>
    <rPh sb="18" eb="19">
      <t>コ</t>
    </rPh>
    <rPh sb="21" eb="24">
      <t>ゲスイドウ</t>
    </rPh>
    <rPh sb="24" eb="26">
      <t>シセツ</t>
    </rPh>
    <rPh sb="32" eb="35">
      <t>ロウキュウカ</t>
    </rPh>
    <rPh sb="35" eb="37">
      <t>ジョウキョウ</t>
    </rPh>
    <rPh sb="37" eb="39">
      <t>ブンセキ</t>
    </rPh>
    <rPh sb="40" eb="41">
      <t>オコナ</t>
    </rPh>
    <phoneticPr fontId="4"/>
  </si>
  <si>
    <t>①収益的収支比率・⑤経費回収率
　収益的収支比率が100％を下回っており、赤字経営となっている。経費回収率は、類似団体平均を上回っているが、100%を下回っており、汚水処理費を使用料収入で賄えていない。水洗化率が低いことが要因と考えられるため、啓発活動を強化し、早期接続を促していく。
④企業債残高対事業規模比率
　企業債残高対事業規模比率は、使用料収入に対する企業債残高の割合である。建設途上であるため、地方債残高は増加傾向にあるが、企業債残高は類似団体平均より低い。これは、大口事業所が下水道へ接続していることが要因と考えられる。今後も大口事業所を中心に接続促進活動を実施し、使用料収入の増加に努める。
⑥汚水処理原価
　汚水処理原価とは、1㎥あたりの汚水を処理するのに要した費用である。類似団体平均より低くなっている要因は、大口事業所が下水道へ接続しているためと考えられる。今後も大口事業所を中心に接続促進活動を実施し、使用料収入の増加に努める。
⑧水洗化率
　水洗化率とは、下水道を整備した区域内の人口のうち、下水道へ接続している人口の割合である。類似団体平均より低いため、普及啓発活動を強化し、早期接続を促していく。</t>
    <rPh sb="1" eb="4">
      <t>シュウエキテキ</t>
    </rPh>
    <rPh sb="4" eb="6">
      <t>シュウシ</t>
    </rPh>
    <rPh sb="6" eb="8">
      <t>ヒリツ</t>
    </rPh>
    <rPh sb="48" eb="50">
      <t>ケイヒ</t>
    </rPh>
    <rPh sb="50" eb="52">
      <t>カイシュウ</t>
    </rPh>
    <rPh sb="52" eb="53">
      <t>リツ</t>
    </rPh>
    <rPh sb="55" eb="57">
      <t>ルイジ</t>
    </rPh>
    <rPh sb="57" eb="59">
      <t>ダンタイ</t>
    </rPh>
    <rPh sb="59" eb="61">
      <t>ヘイキン</t>
    </rPh>
    <rPh sb="62" eb="64">
      <t>ウワマワ</t>
    </rPh>
    <rPh sb="82" eb="84">
      <t>オスイ</t>
    </rPh>
    <rPh sb="84" eb="86">
      <t>ショリ</t>
    </rPh>
    <rPh sb="86" eb="87">
      <t>ヒ</t>
    </rPh>
    <rPh sb="88" eb="91">
      <t>シヨウリョウ</t>
    </rPh>
    <rPh sb="91" eb="93">
      <t>シュウニュウ</t>
    </rPh>
    <rPh sb="94" eb="95">
      <t>マカナ</t>
    </rPh>
    <rPh sb="111" eb="113">
      <t>ヨウイン</t>
    </rPh>
    <rPh sb="145" eb="147">
      <t>キギョウ</t>
    </rPh>
    <rPh sb="147" eb="148">
      <t>サイ</t>
    </rPh>
    <rPh sb="148" eb="150">
      <t>ザンダカ</t>
    </rPh>
    <rPh sb="150" eb="151">
      <t>タイ</t>
    </rPh>
    <rPh sb="151" eb="153">
      <t>ジギョウ</t>
    </rPh>
    <rPh sb="153" eb="155">
      <t>キボ</t>
    </rPh>
    <rPh sb="155" eb="157">
      <t>ヒリツ</t>
    </rPh>
    <rPh sb="173" eb="176">
      <t>シヨウリョウ</t>
    </rPh>
    <rPh sb="176" eb="178">
      <t>シュウニュウ</t>
    </rPh>
    <rPh sb="179" eb="180">
      <t>タイ</t>
    </rPh>
    <rPh sb="182" eb="184">
      <t>キギョウ</t>
    </rPh>
    <rPh sb="184" eb="185">
      <t>サイ</t>
    </rPh>
    <rPh sb="185" eb="187">
      <t>ザンダカ</t>
    </rPh>
    <rPh sb="188" eb="190">
      <t>ワリアイ</t>
    </rPh>
    <rPh sb="194" eb="196">
      <t>ケンセツ</t>
    </rPh>
    <rPh sb="196" eb="198">
      <t>トジョウ</t>
    </rPh>
    <rPh sb="204" eb="207">
      <t>チホウサイ</t>
    </rPh>
    <rPh sb="207" eb="209">
      <t>ザンダカ</t>
    </rPh>
    <rPh sb="210" eb="212">
      <t>ゾウカ</t>
    </rPh>
    <rPh sb="212" eb="214">
      <t>ケイコウ</t>
    </rPh>
    <rPh sb="219" eb="221">
      <t>キギョウ</t>
    </rPh>
    <rPh sb="221" eb="222">
      <t>サイ</t>
    </rPh>
    <rPh sb="222" eb="224">
      <t>ザンダカ</t>
    </rPh>
    <rPh sb="225" eb="227">
      <t>ルイジ</t>
    </rPh>
    <rPh sb="227" eb="229">
      <t>ダンタイ</t>
    </rPh>
    <rPh sb="229" eb="231">
      <t>ヘイキン</t>
    </rPh>
    <rPh sb="233" eb="234">
      <t>ヒク</t>
    </rPh>
    <rPh sb="240" eb="242">
      <t>オオグチ</t>
    </rPh>
    <rPh sb="242" eb="245">
      <t>ジギョウショ</t>
    </rPh>
    <rPh sb="246" eb="249">
      <t>ゲスイドウ</t>
    </rPh>
    <rPh sb="250" eb="252">
      <t>セツゾク</t>
    </rPh>
    <rPh sb="259" eb="261">
      <t>ヨウイン</t>
    </rPh>
    <rPh sb="262" eb="263">
      <t>カンガ</t>
    </rPh>
    <rPh sb="307" eb="309">
      <t>オスイ</t>
    </rPh>
    <rPh sb="309" eb="311">
      <t>ショリ</t>
    </rPh>
    <rPh sb="311" eb="313">
      <t>ゲンカ</t>
    </rPh>
    <rPh sb="315" eb="317">
      <t>オスイ</t>
    </rPh>
    <rPh sb="317" eb="319">
      <t>ショリ</t>
    </rPh>
    <rPh sb="319" eb="321">
      <t>ゲンカ</t>
    </rPh>
    <rPh sb="330" eb="332">
      <t>オスイ</t>
    </rPh>
    <rPh sb="333" eb="335">
      <t>ショリ</t>
    </rPh>
    <rPh sb="339" eb="340">
      <t>ヨウ</t>
    </rPh>
    <rPh sb="342" eb="344">
      <t>ヒヨウ</t>
    </rPh>
    <rPh sb="348" eb="350">
      <t>ルイジ</t>
    </rPh>
    <rPh sb="350" eb="352">
      <t>ダンタイ</t>
    </rPh>
    <rPh sb="352" eb="354">
      <t>ヘイキン</t>
    </rPh>
    <rPh sb="356" eb="357">
      <t>ヒク</t>
    </rPh>
    <rPh sb="363" eb="365">
      <t>ヨウイン</t>
    </rPh>
    <rPh sb="386" eb="387">
      <t>カンガ</t>
    </rPh>
    <rPh sb="392" eb="394">
      <t>コンゴ</t>
    </rPh>
    <rPh sb="404" eb="406">
      <t>セツゾク</t>
    </rPh>
    <rPh sb="406" eb="408">
      <t>ソクシン</t>
    </rPh>
    <rPh sb="408" eb="410">
      <t>カツドウ</t>
    </rPh>
    <rPh sb="411" eb="413">
      <t>ジッシ</t>
    </rPh>
    <rPh sb="415" eb="418">
      <t>シヨウリョウ</t>
    </rPh>
    <rPh sb="418" eb="420">
      <t>シュウニュウ</t>
    </rPh>
    <rPh sb="421" eb="423">
      <t>ゾウカ</t>
    </rPh>
    <rPh sb="424" eb="425">
      <t>ツト</t>
    </rPh>
    <rPh sb="431" eb="434">
      <t>スイセンカ</t>
    </rPh>
    <rPh sb="434" eb="435">
      <t>リツ</t>
    </rPh>
    <rPh sb="437" eb="440">
      <t>スイセンカ</t>
    </rPh>
    <rPh sb="440" eb="441">
      <t>リツ</t>
    </rPh>
    <rPh sb="444" eb="447">
      <t>ゲスイドウ</t>
    </rPh>
    <rPh sb="448" eb="450">
      <t>セイビ</t>
    </rPh>
    <rPh sb="452" eb="454">
      <t>クイキ</t>
    </rPh>
    <rPh sb="454" eb="455">
      <t>ナイ</t>
    </rPh>
    <rPh sb="456" eb="458">
      <t>ジンコウ</t>
    </rPh>
    <rPh sb="462" eb="464">
      <t>ゲスイ</t>
    </rPh>
    <rPh sb="464" eb="465">
      <t>ミチ</t>
    </rPh>
    <rPh sb="466" eb="468">
      <t>セツゾク</t>
    </rPh>
    <rPh sb="472" eb="474">
      <t>ジンコウ</t>
    </rPh>
    <rPh sb="475" eb="477">
      <t>ワリアイ</t>
    </rPh>
    <rPh sb="481" eb="483">
      <t>ルイジ</t>
    </rPh>
    <rPh sb="483" eb="485">
      <t>ダンタイ</t>
    </rPh>
    <rPh sb="485" eb="487">
      <t>ヘイキン</t>
    </rPh>
    <rPh sb="489" eb="490">
      <t>ヒク</t>
    </rPh>
    <rPh sb="494" eb="496">
      <t>フキュウ</t>
    </rPh>
    <rPh sb="496" eb="498">
      <t>ケイハツ</t>
    </rPh>
    <rPh sb="498" eb="500">
      <t>カツドウ</t>
    </rPh>
    <rPh sb="501" eb="503">
      <t>キョウカ</t>
    </rPh>
    <rPh sb="505" eb="507">
      <t>ソウキ</t>
    </rPh>
    <rPh sb="507" eb="509">
      <t>セツゾク</t>
    </rPh>
    <rPh sb="510" eb="511">
      <t>ウナガ</t>
    </rPh>
    <phoneticPr fontId="4"/>
  </si>
  <si>
    <t>　収支バランスは、類似団体平均と比較すると、概ね良好と言える。今後も普及促進活動を実施し、使用料収入の増加と水洗化率の向上に努め、健全な経営に取り組む。
　なお、平成32年度までに経営戦略を策定予定である。</t>
    <rPh sb="1" eb="3">
      <t>シュウシ</t>
    </rPh>
    <rPh sb="22" eb="23">
      <t>オオム</t>
    </rPh>
    <rPh sb="24" eb="26">
      <t>リョウコウ</t>
    </rPh>
    <rPh sb="27" eb="28">
      <t>イ</t>
    </rPh>
    <rPh sb="31" eb="33">
      <t>コンゴ</t>
    </rPh>
    <rPh sb="34" eb="36">
      <t>フキュウ</t>
    </rPh>
    <rPh sb="36" eb="38">
      <t>ソクシン</t>
    </rPh>
    <rPh sb="38" eb="40">
      <t>カツドウ</t>
    </rPh>
    <rPh sb="41" eb="43">
      <t>ジッシ</t>
    </rPh>
    <rPh sb="45" eb="48">
      <t>シヨウリョウ</t>
    </rPh>
    <rPh sb="48" eb="50">
      <t>シュウニュウ</t>
    </rPh>
    <rPh sb="51" eb="53">
      <t>ゾウカ</t>
    </rPh>
    <rPh sb="62" eb="63">
      <t>ツト</t>
    </rPh>
    <rPh sb="65" eb="67">
      <t>ケンゼン</t>
    </rPh>
    <rPh sb="68" eb="70">
      <t>ケイエイ</t>
    </rPh>
    <rPh sb="71" eb="72">
      <t>ト</t>
    </rPh>
    <rPh sb="73" eb="74">
      <t>ク</t>
    </rPh>
    <rPh sb="81" eb="83">
      <t>ヘイセイ</t>
    </rPh>
    <rPh sb="85" eb="87">
      <t>ネンド</t>
    </rPh>
    <rPh sb="90" eb="92">
      <t>ケイエイ</t>
    </rPh>
    <rPh sb="92" eb="94">
      <t>センリャク</t>
    </rPh>
    <rPh sb="95" eb="97">
      <t>サクテイ</t>
    </rPh>
    <rPh sb="97" eb="99">
      <t>ヨテイ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</si>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</sst>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_);[Red]\(&quot;¥&quot;#,##0\)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B-47F5-A754-68B97499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42880"/>
        <c:axId val="7374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B-47F5-A754-68B97499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42880"/>
        <c:axId val="73741440"/>
      </c:lineChart>
      <c:dateAx>
        <c:axId val="660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741440"/>
        <c:crosses val="autoZero"/>
        <c:auto val="1"/>
        <c:lblOffset val="100"/>
        <c:baseTimeUnit val="years"/>
      </c:dateAx>
      <c:valAx>
        <c:axId val="7374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7-4399-A437-B2119702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96224"/>
        <c:axId val="7539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32.42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7-4399-A437-B2119702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6224"/>
        <c:axId val="75398144"/>
      </c:lineChart>
      <c:dateAx>
        <c:axId val="753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98144"/>
        <c:crosses val="autoZero"/>
        <c:auto val="1"/>
        <c:lblOffset val="100"/>
        <c:baseTimeUnit val="years"/>
      </c:dateAx>
      <c:valAx>
        <c:axId val="7539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9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54.72</c:v>
                </c:pt>
                <c:pt idx="1">
                  <c:v>58.38</c:v>
                </c:pt>
                <c:pt idx="2">
                  <c:v>58.29</c:v>
                </c:pt>
                <c:pt idx="3">
                  <c:v>57.23</c:v>
                </c:pt>
                <c:pt idx="4">
                  <c:v>57.88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A19-9FF1-14EAC579E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44608"/>
        <c:axId val="7544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A19-9FF1-14EAC579E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4608"/>
        <c:axId val="75446528"/>
      </c:lineChart>
      <c:dateAx>
        <c:axId val="7544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46528"/>
        <c:crosses val="autoZero"/>
        <c:auto val="1"/>
        <c:lblOffset val="100"/>
        <c:baseTimeUnit val="years"/>
      </c:dateAx>
      <c:valAx>
        <c:axId val="7544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4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3701688848878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73.61</c:v>
                </c:pt>
                <c:pt idx="1">
                  <c:v>68.22</c:v>
                </c:pt>
                <c:pt idx="2">
                  <c:v>67.5</c:v>
                </c:pt>
                <c:pt idx="3">
                  <c:v>96.68</c:v>
                </c:pt>
                <c:pt idx="4">
                  <c:v>96.05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2-4FA7-96C0-8E5E64AAF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79456"/>
        <c:axId val="7378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2-4FA7-96C0-8E5E64AAF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9456"/>
        <c:axId val="73785728"/>
      </c:lineChart>
      <c:dateAx>
        <c:axId val="7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785728"/>
        <c:crosses val="autoZero"/>
        <c:auto val="1"/>
        <c:lblOffset val="100"/>
        <c:baseTimeUnit val="years"/>
      </c:dateAx>
      <c:valAx>
        <c:axId val="7378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77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C-4F55-B3D2-4205351AA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11456"/>
        <c:axId val="7381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C-4F55-B3D2-4205351AA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1456"/>
        <c:axId val="73813376"/>
      </c:lineChart>
      <c:dateAx>
        <c:axId val="7381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813376"/>
        <c:crosses val="autoZero"/>
        <c:auto val="1"/>
        <c:lblOffset val="100"/>
        <c:baseTimeUnit val="years"/>
      </c:dateAx>
      <c:valAx>
        <c:axId val="7381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81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4"/>
          <c:y val="0.1580694566902848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D-4587-B592-C52101230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55744"/>
        <c:axId val="7385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D-4587-B592-C52101230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55744"/>
        <c:axId val="73857664"/>
      </c:lineChart>
      <c:dateAx>
        <c:axId val="7385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857664"/>
        <c:crosses val="autoZero"/>
        <c:auto val="1"/>
        <c:lblOffset val="100"/>
        <c:baseTimeUnit val="years"/>
      </c:dateAx>
      <c:valAx>
        <c:axId val="7385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85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C-42B4-BD01-608E1BAB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95904"/>
        <c:axId val="7519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C-42B4-BD01-608E1BAB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95904"/>
        <c:axId val="75197824"/>
      </c:lineChart>
      <c:dateAx>
        <c:axId val="751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97824"/>
        <c:crosses val="autoZero"/>
        <c:auto val="1"/>
        <c:lblOffset val="100"/>
        <c:baseTimeUnit val="years"/>
      </c:dateAx>
      <c:valAx>
        <c:axId val="7519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9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0-4476-9274-117874E90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09120"/>
        <c:axId val="7511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0-4476-9274-117874E90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09120"/>
        <c:axId val="75111040"/>
      </c:lineChart>
      <c:dateAx>
        <c:axId val="7510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11040"/>
        <c:crosses val="autoZero"/>
        <c:auto val="1"/>
        <c:lblOffset val="100"/>
        <c:baseTimeUnit val="years"/>
      </c:dateAx>
      <c:valAx>
        <c:axId val="7511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0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2325.6999999999998</c:v>
                </c:pt>
                <c:pt idx="1">
                  <c:v>2201.9899999999998</c:v>
                </c:pt>
                <c:pt idx="2">
                  <c:v>1794.07</c:v>
                </c:pt>
                <c:pt idx="3">
                  <c:v>348.73</c:v>
                </c:pt>
                <c:pt idx="4">
                  <c:v>283.2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7-4F70-AAC1-567956A2D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41120"/>
        <c:axId val="7514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1622.57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7-4F70-AAC1-567956A2D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41120"/>
        <c:axId val="75143040"/>
      </c:lineChart>
      <c:dateAx>
        <c:axId val="7514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43040"/>
        <c:crosses val="autoZero"/>
        <c:auto val="1"/>
        <c:lblOffset val="100"/>
        <c:baseTimeUnit val="years"/>
      </c:dateAx>
      <c:valAx>
        <c:axId val="7514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4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65.28</c:v>
                </c:pt>
                <c:pt idx="1">
                  <c:v>61.36</c:v>
                </c:pt>
                <c:pt idx="2">
                  <c:v>61.59</c:v>
                </c:pt>
                <c:pt idx="3">
                  <c:v>100</c:v>
                </c:pt>
                <c:pt idx="4">
                  <c:v>98.31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8-471D-BFE2-D961FDD6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16224"/>
        <c:axId val="7532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58.32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8-471D-BFE2-D961FDD6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16224"/>
        <c:axId val="75322496"/>
      </c:lineChart>
      <c:dateAx>
        <c:axId val="7531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22496"/>
        <c:crosses val="autoZero"/>
        <c:auto val="1"/>
        <c:lblOffset val="100"/>
        <c:baseTimeUnit val="years"/>
      </c:dateAx>
      <c:valAx>
        <c:axId val="7532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1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223.8</c:v>
                </c:pt>
                <c:pt idx="1">
                  <c:v>237.95</c:v>
                </c:pt>
                <c:pt idx="2">
                  <c:v>239.53</c:v>
                </c:pt>
                <c:pt idx="3">
                  <c:v>150.88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0-4C4C-8D82-35EED22F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51936"/>
        <c:axId val="753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0-4C4C-8D82-35EED22F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1936"/>
        <c:axId val="75374592"/>
      </c:lineChart>
      <c:dateAx>
        <c:axId val="7535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74592"/>
        <c:crosses val="autoZero"/>
        <c:auto val="1"/>
        <c:lblOffset val="100"/>
        <c:baseTimeUnit val="years"/>
      </c:dateAx>
      <c:valAx>
        <c:axId val="753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5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愛知県　豊山町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Cb3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15519</v>
      </c>
      <c r="AM8" s="67"/>
      <c r="AN8" s="67"/>
      <c r="AO8" s="67"/>
      <c r="AP8" s="67"/>
      <c r="AQ8" s="67"/>
      <c r="AR8" s="67"/>
      <c r="AS8" s="67"/>
      <c r="AT8" s="66">
        <f>データ!T6</f>
        <v>6.18</v>
      </c>
      <c r="AU8" s="66"/>
      <c r="AV8" s="66"/>
      <c r="AW8" s="66"/>
      <c r="AX8" s="66"/>
      <c r="AY8" s="66"/>
      <c r="AZ8" s="66"/>
      <c r="BA8" s="66"/>
      <c r="BB8" s="66">
        <f>データ!U6</f>
        <v>2511.17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61.59</v>
      </c>
      <c r="Q10" s="66"/>
      <c r="R10" s="66"/>
      <c r="S10" s="66"/>
      <c r="T10" s="66"/>
      <c r="U10" s="66"/>
      <c r="V10" s="66"/>
      <c r="W10" s="66">
        <f>データ!Q6</f>
        <v>94.99</v>
      </c>
      <c r="X10" s="66"/>
      <c r="Y10" s="66"/>
      <c r="Z10" s="66"/>
      <c r="AA10" s="66"/>
      <c r="AB10" s="66"/>
      <c r="AC10" s="66"/>
      <c r="AD10" s="67">
        <f>データ!R6</f>
        <v>2160</v>
      </c>
      <c r="AE10" s="67"/>
      <c r="AF10" s="67"/>
      <c r="AG10" s="67"/>
      <c r="AH10" s="67"/>
      <c r="AI10" s="67"/>
      <c r="AJ10" s="67"/>
      <c r="AK10" s="2"/>
      <c r="AL10" s="67">
        <f>データ!V6</f>
        <v>9574</v>
      </c>
      <c r="AM10" s="67"/>
      <c r="AN10" s="67"/>
      <c r="AO10" s="67"/>
      <c r="AP10" s="67"/>
      <c r="AQ10" s="67"/>
      <c r="AR10" s="67"/>
      <c r="AS10" s="67"/>
      <c r="AT10" s="66">
        <f>データ!W6</f>
        <v>1.91</v>
      </c>
      <c r="AU10" s="66"/>
      <c r="AV10" s="66"/>
      <c r="AW10" s="66"/>
      <c r="AX10" s="66"/>
      <c r="AY10" s="66"/>
      <c r="AZ10" s="66"/>
      <c r="BA10" s="66"/>
      <c r="BB10" s="66">
        <f>データ!X6</f>
        <v>5012.57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233421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愛知県　豊山町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61.59</v>
      </c>
      <c r="Q6" s="34">
        <f t="shared" si="3"/>
        <v>94.99</v>
      </c>
      <c r="R6" s="34">
        <f t="shared" si="3"/>
        <v>2160</v>
      </c>
      <c r="S6" s="34">
        <f t="shared" si="3"/>
        <v>15519</v>
      </c>
      <c r="T6" s="34">
        <f t="shared" si="3"/>
        <v>6.18</v>
      </c>
      <c r="U6" s="34">
        <f t="shared" si="3"/>
        <v>2511.17</v>
      </c>
      <c r="V6" s="34">
        <f t="shared" si="3"/>
        <v>9574</v>
      </c>
      <c r="W6" s="34">
        <f t="shared" si="3"/>
        <v>1.91</v>
      </c>
      <c r="X6" s="34">
        <f t="shared" si="3"/>
        <v>5012.57</v>
      </c>
      <c r="Y6" s="35">
        <f>IF(Y7="",NA(),Y7)</f>
        <v>73.61</v>
      </c>
      <c r="Z6" s="35">
        <f t="shared" ref="Z6:AH6" si="4">IF(Z7="",NA(),Z7)</f>
        <v>68.22</v>
      </c>
      <c r="AA6" s="35">
        <f t="shared" si="4"/>
        <v>67.5</v>
      </c>
      <c r="AB6" s="35">
        <f t="shared" si="4"/>
        <v>96.68</v>
      </c>
      <c r="AC6" s="35">
        <f t="shared" si="4"/>
        <v>96.05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2325.6999999999998</v>
      </c>
      <c r="BG6" s="35">
        <f t="shared" ref="BG6:BO6" si="7">IF(BG7="",NA(),BG7)</f>
        <v>2201.9899999999998</v>
      </c>
      <c r="BH6" s="35">
        <f t="shared" si="7"/>
        <v>1794.07</v>
      </c>
      <c r="BI6" s="35">
        <f t="shared" si="7"/>
        <v>348.73</v>
      </c>
      <c r="BJ6" s="35">
        <f t="shared" si="7"/>
        <v>283.2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1622.57</v>
      </c>
      <c r="BP6" s="34" t="str">
        <f>IF(BP7="","",IF(BP7="-","【-】","【"&amp;SUBSTITUTE(TEXT(BP7,"#,##0.00"),"-","△")&amp;"】"))</f>
        <v>【728.30】</v>
      </c>
      <c r="BQ6" s="35">
        <f>IF(BQ7="",NA(),BQ7)</f>
        <v>65.28</v>
      </c>
      <c r="BR6" s="35">
        <f t="shared" ref="BR6:BZ6" si="8">IF(BR7="",NA(),BR7)</f>
        <v>61.36</v>
      </c>
      <c r="BS6" s="35">
        <f t="shared" si="8"/>
        <v>61.59</v>
      </c>
      <c r="BT6" s="35">
        <f t="shared" si="8"/>
        <v>100</v>
      </c>
      <c r="BU6" s="35">
        <f t="shared" si="8"/>
        <v>98.31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58.32</v>
      </c>
      <c r="CA6" s="34" t="str">
        <f>IF(CA7="","",IF(CA7="-","【-】","【"&amp;SUBSTITUTE(TEXT(CA7,"#,##0.00"),"-","△")&amp;"】"))</f>
        <v>【100.04】</v>
      </c>
      <c r="CB6" s="35">
        <f>IF(CB7="",NA(),CB7)</f>
        <v>223.8</v>
      </c>
      <c r="CC6" s="35">
        <f t="shared" ref="CC6:CK6" si="9">IF(CC7="",NA(),CC7)</f>
        <v>237.95</v>
      </c>
      <c r="CD6" s="35">
        <f t="shared" si="9"/>
        <v>239.53</v>
      </c>
      <c r="CE6" s="35">
        <f t="shared" si="9"/>
        <v>150.88</v>
      </c>
      <c r="CF6" s="35">
        <f t="shared" si="9"/>
        <v>150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227.65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32.42</v>
      </c>
      <c r="CW6" s="34" t="str">
        <f>IF(CW7="","",IF(CW7="-","【-】","【"&amp;SUBSTITUTE(TEXT(CW7,"#,##0.00"),"-","△")&amp;"】"))</f>
        <v>【60.09】</v>
      </c>
      <c r="CX6" s="35">
        <f>IF(CX7="",NA(),CX7)</f>
        <v>54.72</v>
      </c>
      <c r="CY6" s="35">
        <f t="shared" ref="CY6:DG6" si="11">IF(CY7="",NA(),CY7)</f>
        <v>58.38</v>
      </c>
      <c r="CZ6" s="35">
        <f t="shared" si="11"/>
        <v>58.29</v>
      </c>
      <c r="DA6" s="35">
        <f t="shared" si="11"/>
        <v>57.23</v>
      </c>
      <c r="DB6" s="35">
        <f t="shared" si="11"/>
        <v>57.88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60.69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0.2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233421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61.59</v>
      </c>
      <c r="Q7" s="38">
        <v>94.99</v>
      </c>
      <c r="R7" s="38">
        <v>2160</v>
      </c>
      <c r="S7" s="38">
        <v>15519</v>
      </c>
      <c r="T7" s="38">
        <v>6.18</v>
      </c>
      <c r="U7" s="38">
        <v>2511.17</v>
      </c>
      <c r="V7" s="38">
        <v>9574</v>
      </c>
      <c r="W7" s="38">
        <v>1.91</v>
      </c>
      <c r="X7" s="38">
        <v>5012.57</v>
      </c>
      <c r="Y7" s="38">
        <v>73.61</v>
      </c>
      <c r="Z7" s="38">
        <v>68.22</v>
      </c>
      <c r="AA7" s="38">
        <v>67.5</v>
      </c>
      <c r="AB7" s="38">
        <v>96.68</v>
      </c>
      <c r="AC7" s="38">
        <v>96.05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2325.6999999999998</v>
      </c>
      <c r="BG7" s="38">
        <v>2201.9899999999998</v>
      </c>
      <c r="BH7" s="38">
        <v>1794.07</v>
      </c>
      <c r="BI7" s="38">
        <v>348.73</v>
      </c>
      <c r="BJ7" s="38">
        <v>283.2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1622.57</v>
      </c>
      <c r="BP7" s="38">
        <v>728.3</v>
      </c>
      <c r="BQ7" s="38">
        <v>65.28</v>
      </c>
      <c r="BR7" s="38">
        <v>61.36</v>
      </c>
      <c r="BS7" s="38">
        <v>61.59</v>
      </c>
      <c r="BT7" s="38">
        <v>100</v>
      </c>
      <c r="BU7" s="38">
        <v>98.31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58.32</v>
      </c>
      <c r="CA7" s="38">
        <v>100.04</v>
      </c>
      <c r="CB7" s="38">
        <v>223.8</v>
      </c>
      <c r="CC7" s="38">
        <v>237.95</v>
      </c>
      <c r="CD7" s="38">
        <v>239.53</v>
      </c>
      <c r="CE7" s="38">
        <v>150.88</v>
      </c>
      <c r="CF7" s="38">
        <v>150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227.65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32.42</v>
      </c>
      <c r="CW7" s="38">
        <v>60.09</v>
      </c>
      <c r="CX7" s="38">
        <v>54.72</v>
      </c>
      <c r="CY7" s="38">
        <v>58.38</v>
      </c>
      <c r="CZ7" s="38">
        <v>58.29</v>
      </c>
      <c r="DA7" s="38">
        <v>57.23</v>
      </c>
      <c r="DB7" s="38">
        <v>57.88</v>
      </c>
      <c r="DC7" s="38">
        <v>66</v>
      </c>
      <c r="DD7" s="38">
        <v>65.86</v>
      </c>
      <c r="DE7" s="38">
        <v>66.33</v>
      </c>
      <c r="DF7" s="38">
        <v>64.89</v>
      </c>
      <c r="DG7" s="38">
        <v>60.69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0.2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oa</cp:lastModifiedBy>
  <cp:lastPrinted>2018-02-13T02:14:05Z</cp:lastPrinted>
  <dcterms:created xsi:type="dcterms:W3CDTF">2017-12-25T02:09:29Z</dcterms:created>
  <dcterms:modified xsi:type="dcterms:W3CDTF">2018-02-23T05:21:33Z</dcterms:modified>
</cp:coreProperties>
</file>