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加藤\02_地方公営企業\★経営比較分析表\01農集・漁集\2回目\"/>
    </mc:Choice>
  </mc:AlternateContent>
  <workbookProtection workbookPassword="B319" lockStructure="1"/>
  <bookViews>
    <workbookView xWindow="0" yWindow="0" windowWidth="20490" windowHeight="90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AL10" i="4" s="1"/>
  <c r="U6" i="5"/>
  <c r="BB8" i="4" s="1"/>
  <c r="T6" i="5"/>
  <c r="AT8" i="4" s="1"/>
  <c r="S6" i="5"/>
  <c r="AL8" i="4" s="1"/>
  <c r="R6" i="5"/>
  <c r="AD10" i="4" s="1"/>
  <c r="Q6" i="5"/>
  <c r="W10" i="4" s="1"/>
  <c r="P6" i="5"/>
  <c r="O6" i="5"/>
  <c r="N6" i="5"/>
  <c r="M6" i="5"/>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T10" i="4"/>
  <c r="P10" i="4"/>
  <c r="I10" i="4"/>
  <c r="B10" i="4"/>
  <c r="P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<sst xmlns="http://schemas.openxmlformats.org/spreadsheetml/2006/main" count="240" uniqueCount="125">
  <si>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</si>
  <si>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</si>
  <si>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</si>
  <si>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</si>
  <si>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</si>
  <si>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</si>
  <si>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</si>
  <si>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</si>
  <si>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</si>
  <si>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</si>
  <si>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</si>
  <si>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</si>
  <si>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</si>
  <si>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</si>
  <si>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</si>
  <si>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</si>
  <si>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</si>
  <si>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</si>
  <si>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</si>
  <si>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</si>
  <si>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</si>
  <si>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</si>
  <si>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</si>
  <si>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</si>
  <si>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</si>
  <si>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</si>
  <si>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</si>
  <si>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</si>
  <si>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</si>
  <si>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</si>
  <si>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</si>
  <si>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</si>
  <si>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</si>
  <si>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</si>
  <si>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</si>
  <si>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</si>
  <si>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</si>
  <si>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</si>
  <si>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</si>
  <si>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</si>
  <si>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</si>
  <si>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</si>
  <si>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</si>
  <si>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</si>
  <si>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</si>
  <si>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</si>
  <si>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</si>
  <si>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</si>
  <si>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</si>
  <si>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</si>
  <si>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</si>
  <si>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</si>
  <si>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</si>
  <si>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</si>
  <si>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</si>
  <si>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</si>
  <si>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</si>
  <si>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</si>
  <si>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</si>
  <si>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</si>
  <si>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</si>
  <si>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</si>
  <si>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</si>
  <si>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</si>
  <si>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</si>
  <si>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</si>
  <si>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</si>
  <si>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</si>
  <si>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</si>
  <si>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</si>
  <si>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</si>
  <si>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</si>
  <si>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</si>
  <si>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</si>
  <si>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</si>
  <si>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</si>
  <si>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</si>
  <si>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</si>
  <si>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</si>
  <si>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</si>
  <si>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</si>
  <si>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</si>
  <si>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</si>
  <si>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</si>
  <si>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</si>
  <si>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</si>
  <si>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</si>
  <si>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</si>
  <si>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</si>
  <si>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</si>
  <si>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</si>
  <si>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</si>
  <si>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</si>
  <si>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</si>
  <si>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</si>
  <si>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</si>
  <si>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</si>
  <si>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</si>
  <si>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</si>
  <si>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</si>
  <si>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</si>
  <si>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</si>
  <si>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</si>
  <si>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</si>
  <si>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</si>
  <si>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</si>
  <si>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</si>
  <si>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</si>
  <si>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</si>
  <si>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大口町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</si>
  <si>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</si>
  <si>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</si>
  <si>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</si>
  <si>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</si>
  <si>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</si>
  <si>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</si>
  <si>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</si>
  <si>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</si>
  <si>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</si>
  <si>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</si>
  <si>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</si>
  <si>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供用開始より２５年経過しており、また施設利用率が１００%を超える状況となってきていることから計画的な管路の老朽化対策(不明水対策)が必要である。</t>
    <phoneticPr fontId="4"/>
  </si>
  <si>
    <t>企業債残高対事業規模比率が０％なのは残高が０のためである。そのため、経費回収率や汚水処理原価が類似他団体よりも良くなっている。
Ｈ２７の経費回収率が約７０%に降下、及び汚水処理原価が約１５５円に上昇したのは、汚泥処理系に不具合が発生し、溜まった汚泥の処理、清掃費用が嵩んだ為の一時的な変化であり、Ｈ２８には平年並みに戻っている。
施設利用率は約１００%と設計上の処理能力上限の受け入れとなっており余裕のない状況となっている。なお、水洗化率もほぼ１００％であり、計画通りとも言える。</t>
    <rPh sb="34" eb="36">
      <t>ケイヒ</t>
    </rPh>
    <rPh sb="36" eb="38">
      <t>カイシュウ</t>
    </rPh>
    <rPh sb="38" eb="39">
      <t>リツ</t>
    </rPh>
    <rPh sb="40" eb="42">
      <t>オスイ</t>
    </rPh>
    <rPh sb="42" eb="44">
      <t>ショリ</t>
    </rPh>
    <rPh sb="44" eb="46">
      <t>ゲンカ</t>
    </rPh>
    <rPh sb="47" eb="49">
      <t>ルイジ</t>
    </rPh>
    <rPh sb="49" eb="50">
      <t>タ</t>
    </rPh>
    <rPh sb="50" eb="52">
      <t>ダンタイ</t>
    </rPh>
    <rPh sb="55" eb="56">
      <t>ヨ</t>
    </rPh>
    <rPh sb="153" eb="155">
      <t>ヘイネン</t>
    </rPh>
    <rPh sb="155" eb="156">
      <t>ナ</t>
    </rPh>
    <rPh sb="158" eb="159">
      <t>モド</t>
    </rPh>
    <rPh sb="215" eb="218">
      <t>スイセンカ</t>
    </rPh>
    <rPh sb="218" eb="219">
      <t>リツ</t>
    </rPh>
    <rPh sb="230" eb="232">
      <t>ケイカク</t>
    </rPh>
    <rPh sb="232" eb="233">
      <t>ドオ</t>
    </rPh>
    <rPh sb="236" eb="237">
      <t>イ</t>
    </rPh>
    <phoneticPr fontId="4"/>
  </si>
  <si>
    <t>本事業は平成３２年度に公共下水道への編入を予定しており、管路は引き続き使用していくが、処理施設は不用となる見込みである。そのため処理施設の老朽化対策は必要最小限のものにとどめていく。しかし管路は、不明水率が約４０%と高いこともあり老朽化対策(不明水対策)を進める必要がある。
なお、平成３２年度に公共下水道への編入が予定されているため、農業集落排水としては経営戦略の策定は行わない予定である。</t>
    <rPh sb="158" eb="160">
      <t>ヨテイ</t>
    </rPh>
    <rPh sb="168" eb="170">
      <t>ノウギョウ</t>
    </rPh>
    <rPh sb="170" eb="172">
      <t>シュウラク</t>
    </rPh>
    <rPh sb="172" eb="174">
      <t>ハイスイ</t>
    </rPh>
    <rPh sb="186" eb="187">
      <t>オコナ</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</si>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</sst>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D33-48F1-9C7D-41ACBF623FF8}"/>
            </c:ext>
          </c:extLst>
        </c:ser>
        <c:dLbls>
          <c:showLegendKey val="0"/>
          <c:showVal val="0"/>
          <c:showCatName val="0"/>
          <c:showSerName val="0"/>
          <c:showPercent val="0"/>
          <c:showBubbleSize val="0"/>
        </c:dLbls>
        <c:gapWidth val="150"/>
        <c:axId val="241151928"/>
        <c:axId val="241153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extLst>
            <c:ext xmlns:c16="http://schemas.microsoft.com/office/drawing/2014/chart" uri="{C3380CC4-5D6E-409C-BE32-E72D297353CC}">
              <c16:uniqueId val="{00000001-5D33-48F1-9C7D-41ACBF623FF8}"/>
            </c:ext>
          </c:extLst>
        </c:ser>
        <c:dLbls>
          <c:showLegendKey val="0"/>
          <c:showVal val="0"/>
          <c:showCatName val="0"/>
          <c:showSerName val="0"/>
          <c:showPercent val="0"/>
          <c:showBubbleSize val="0"/>
        </c:dLbls>
        <c:marker val="1"/>
        <c:smooth val="0"/>
        <c:axId val="241151928"/>
        <c:axId val="241153496"/>
      </c:lineChart>
      <c:dateAx>
        <c:axId val="241151928"/>
        <c:scaling>
          <c:orientation val="minMax"/>
        </c:scaling>
        <c:delete val="1"/>
        <c:axPos val="b"/>
        <c:numFmt formatCode="ge" sourceLinked="1"/>
        <c:majorTickMark val="none"/>
        <c:minorTickMark val="none"/>
        <c:tickLblPos val="none"/>
        <c:crossAx val="241153496"/>
        <c:crosses val="autoZero"/>
        <c:auto val="1"/>
        <c:lblOffset val="100"/>
        <c:baseTimeUnit val="years"/>
      </c:dateAx>
      <c:valAx>
        <c:axId val="241153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151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98.24</c:v>
                </c:pt>
                <c:pt idx="1">
                  <c:v>95.72</c:v>
                </c:pt>
                <c:pt idx="2">
                  <c:v>106.05</c:v>
                </c:pt>
                <c:pt idx="3">
                  <c:v>107.81</c:v>
                </c:pt>
                <c:pt idx="4">
                  <c:v>102.02</c:v>
                </c:pt>
              </c:numCache>
            </c:numRef>
          </c:val>
          <c:extLst>
            <c:ext xmlns:c16="http://schemas.microsoft.com/office/drawing/2014/chart" uri="{C3380CC4-5D6E-409C-BE32-E72D297353CC}">
              <c16:uniqueId val="{00000000-C093-490D-ACF2-0A38445A526B}"/>
            </c:ext>
          </c:extLst>
        </c:ser>
        <c:dLbls>
          <c:showLegendKey val="0"/>
          <c:showVal val="0"/>
          <c:showCatName val="0"/>
          <c:showSerName val="0"/>
          <c:showPercent val="0"/>
          <c:showBubbleSize val="0"/>
        </c:dLbls>
        <c:gapWidth val="150"/>
        <c:axId val="242871256"/>
        <c:axId val="24242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extLst>
            <c:ext xmlns:c16="http://schemas.microsoft.com/office/drawing/2014/chart" uri="{C3380CC4-5D6E-409C-BE32-E72D297353CC}">
              <c16:uniqueId val="{00000001-C093-490D-ACF2-0A38445A526B}"/>
            </c:ext>
          </c:extLst>
        </c:ser>
        <c:dLbls>
          <c:showLegendKey val="0"/>
          <c:showVal val="0"/>
          <c:showCatName val="0"/>
          <c:showSerName val="0"/>
          <c:showPercent val="0"/>
          <c:showBubbleSize val="0"/>
        </c:dLbls>
        <c:marker val="1"/>
        <c:smooth val="0"/>
        <c:axId val="242871256"/>
        <c:axId val="242425952"/>
      </c:lineChart>
      <c:dateAx>
        <c:axId val="242871256"/>
        <c:scaling>
          <c:orientation val="minMax"/>
        </c:scaling>
        <c:delete val="1"/>
        <c:axPos val="b"/>
        <c:numFmt formatCode="ge" sourceLinked="1"/>
        <c:majorTickMark val="none"/>
        <c:minorTickMark val="none"/>
        <c:tickLblPos val="none"/>
        <c:crossAx val="242425952"/>
        <c:crosses val="autoZero"/>
        <c:auto val="1"/>
        <c:lblOffset val="100"/>
        <c:baseTimeUnit val="years"/>
      </c:dateAx>
      <c:valAx>
        <c:axId val="24242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871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97.2</c:v>
                </c:pt>
                <c:pt idx="1">
                  <c:v>96.82</c:v>
                </c:pt>
                <c:pt idx="2">
                  <c:v>96.32</c:v>
                </c:pt>
                <c:pt idx="3">
                  <c:v>97.53</c:v>
                </c:pt>
                <c:pt idx="4">
                  <c:v>98.35</c:v>
                </c:pt>
              </c:numCache>
            </c:numRef>
          </c:val>
          <c:extLst>
            <c:ext xmlns:c16="http://schemas.microsoft.com/office/drawing/2014/chart" uri="{C3380CC4-5D6E-409C-BE32-E72D297353CC}">
              <c16:uniqueId val="{00000000-657D-4BC3-A259-A499B3B85C46}"/>
            </c:ext>
          </c:extLst>
        </c:ser>
        <c:dLbls>
          <c:showLegendKey val="0"/>
          <c:showVal val="0"/>
          <c:showCatName val="0"/>
          <c:showSerName val="0"/>
          <c:showPercent val="0"/>
          <c:showBubbleSize val="0"/>
        </c:dLbls>
        <c:gapWidth val="150"/>
        <c:axId val="242427128"/>
        <c:axId val="24242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extLst>
            <c:ext xmlns:c16="http://schemas.microsoft.com/office/drawing/2014/chart" uri="{C3380CC4-5D6E-409C-BE32-E72D297353CC}">
              <c16:uniqueId val="{00000001-657D-4BC3-A259-A499B3B85C46}"/>
            </c:ext>
          </c:extLst>
        </c:ser>
        <c:dLbls>
          <c:showLegendKey val="0"/>
          <c:showVal val="0"/>
          <c:showCatName val="0"/>
          <c:showSerName val="0"/>
          <c:showPercent val="0"/>
          <c:showBubbleSize val="0"/>
        </c:dLbls>
        <c:marker val="1"/>
        <c:smooth val="0"/>
        <c:axId val="242427128"/>
        <c:axId val="242427520"/>
      </c:lineChart>
      <c:dateAx>
        <c:axId val="242427128"/>
        <c:scaling>
          <c:orientation val="minMax"/>
        </c:scaling>
        <c:delete val="1"/>
        <c:axPos val="b"/>
        <c:numFmt formatCode="ge" sourceLinked="1"/>
        <c:majorTickMark val="none"/>
        <c:minorTickMark val="none"/>
        <c:tickLblPos val="none"/>
        <c:crossAx val="242427520"/>
        <c:crosses val="autoZero"/>
        <c:auto val="1"/>
        <c:lblOffset val="100"/>
        <c:baseTimeUnit val="years"/>
      </c:dateAx>
      <c:valAx>
        <c:axId val="24242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427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DCB1-42D2-BF9E-CAB4A5CEE286}"/>
            </c:ext>
          </c:extLst>
        </c:ser>
        <c:dLbls>
          <c:showLegendKey val="0"/>
          <c:showVal val="0"/>
          <c:showCatName val="0"/>
          <c:showSerName val="0"/>
          <c:showPercent val="0"/>
          <c:showBubbleSize val="0"/>
        </c:dLbls>
        <c:gapWidth val="150"/>
        <c:axId val="241154672"/>
        <c:axId val="241155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B1-42D2-BF9E-CAB4A5CEE286}"/>
            </c:ext>
          </c:extLst>
        </c:ser>
        <c:dLbls>
          <c:showLegendKey val="0"/>
          <c:showVal val="0"/>
          <c:showCatName val="0"/>
          <c:showSerName val="0"/>
          <c:showPercent val="0"/>
          <c:showBubbleSize val="0"/>
        </c:dLbls>
        <c:marker val="1"/>
        <c:smooth val="0"/>
        <c:axId val="241154672"/>
        <c:axId val="241155064"/>
      </c:lineChart>
      <c:dateAx>
        <c:axId val="241154672"/>
        <c:scaling>
          <c:orientation val="minMax"/>
        </c:scaling>
        <c:delete val="1"/>
        <c:axPos val="b"/>
        <c:numFmt formatCode="ge" sourceLinked="1"/>
        <c:majorTickMark val="none"/>
        <c:minorTickMark val="none"/>
        <c:tickLblPos val="none"/>
        <c:crossAx val="241155064"/>
        <c:crosses val="autoZero"/>
        <c:auto val="1"/>
        <c:lblOffset val="100"/>
        <c:baseTimeUnit val="years"/>
      </c:dateAx>
      <c:valAx>
        <c:axId val="241155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15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475-4B2B-823D-9263F3BFB10B}"/>
            </c:ext>
          </c:extLst>
        </c:ser>
        <c:dLbls>
          <c:showLegendKey val="0"/>
          <c:showVal val="0"/>
          <c:showCatName val="0"/>
          <c:showSerName val="0"/>
          <c:showPercent val="0"/>
          <c:showBubbleSize val="0"/>
        </c:dLbls>
        <c:gapWidth val="150"/>
        <c:axId val="242519608"/>
        <c:axId val="24252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475-4B2B-823D-9263F3BFB10B}"/>
            </c:ext>
          </c:extLst>
        </c:ser>
        <c:dLbls>
          <c:showLegendKey val="0"/>
          <c:showVal val="0"/>
          <c:showCatName val="0"/>
          <c:showSerName val="0"/>
          <c:showPercent val="0"/>
          <c:showBubbleSize val="0"/>
        </c:dLbls>
        <c:marker val="1"/>
        <c:smooth val="0"/>
        <c:axId val="242519608"/>
        <c:axId val="242520000"/>
      </c:lineChart>
      <c:dateAx>
        <c:axId val="242519608"/>
        <c:scaling>
          <c:orientation val="minMax"/>
        </c:scaling>
        <c:delete val="1"/>
        <c:axPos val="b"/>
        <c:numFmt formatCode="ge" sourceLinked="1"/>
        <c:majorTickMark val="none"/>
        <c:minorTickMark val="none"/>
        <c:tickLblPos val="none"/>
        <c:crossAx val="242520000"/>
        <c:crosses val="autoZero"/>
        <c:auto val="1"/>
        <c:lblOffset val="100"/>
        <c:baseTimeUnit val="years"/>
      </c:dateAx>
      <c:valAx>
        <c:axId val="24252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519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CC9-4CAD-99F7-EFA78807E656}"/>
            </c:ext>
          </c:extLst>
        </c:ser>
        <c:dLbls>
          <c:showLegendKey val="0"/>
          <c:showVal val="0"/>
          <c:showCatName val="0"/>
          <c:showSerName val="0"/>
          <c:showPercent val="0"/>
          <c:showBubbleSize val="0"/>
        </c:dLbls>
        <c:gapWidth val="150"/>
        <c:axId val="242521176"/>
        <c:axId val="242521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C9-4CAD-99F7-EFA78807E656}"/>
            </c:ext>
          </c:extLst>
        </c:ser>
        <c:dLbls>
          <c:showLegendKey val="0"/>
          <c:showVal val="0"/>
          <c:showCatName val="0"/>
          <c:showSerName val="0"/>
          <c:showPercent val="0"/>
          <c:showBubbleSize val="0"/>
        </c:dLbls>
        <c:marker val="1"/>
        <c:smooth val="0"/>
        <c:axId val="242521176"/>
        <c:axId val="242521568"/>
      </c:lineChart>
      <c:dateAx>
        <c:axId val="242521176"/>
        <c:scaling>
          <c:orientation val="minMax"/>
        </c:scaling>
        <c:delete val="1"/>
        <c:axPos val="b"/>
        <c:numFmt formatCode="ge" sourceLinked="1"/>
        <c:majorTickMark val="none"/>
        <c:minorTickMark val="none"/>
        <c:tickLblPos val="none"/>
        <c:crossAx val="242521568"/>
        <c:crosses val="autoZero"/>
        <c:auto val="1"/>
        <c:lblOffset val="100"/>
        <c:baseTimeUnit val="years"/>
      </c:dateAx>
      <c:valAx>
        <c:axId val="24252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521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153-477F-8AD9-FD05E2204346}"/>
            </c:ext>
          </c:extLst>
        </c:ser>
        <c:dLbls>
          <c:showLegendKey val="0"/>
          <c:showVal val="0"/>
          <c:showCatName val="0"/>
          <c:showSerName val="0"/>
          <c:showPercent val="0"/>
          <c:showBubbleSize val="0"/>
        </c:dLbls>
        <c:gapWidth val="150"/>
        <c:axId val="242522744"/>
        <c:axId val="242757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153-477F-8AD9-FD05E2204346}"/>
            </c:ext>
          </c:extLst>
        </c:ser>
        <c:dLbls>
          <c:showLegendKey val="0"/>
          <c:showVal val="0"/>
          <c:showCatName val="0"/>
          <c:showSerName val="0"/>
          <c:showPercent val="0"/>
          <c:showBubbleSize val="0"/>
        </c:dLbls>
        <c:marker val="1"/>
        <c:smooth val="0"/>
        <c:axId val="242522744"/>
        <c:axId val="242757176"/>
      </c:lineChart>
      <c:dateAx>
        <c:axId val="242522744"/>
        <c:scaling>
          <c:orientation val="minMax"/>
        </c:scaling>
        <c:delete val="1"/>
        <c:axPos val="b"/>
        <c:numFmt formatCode="ge" sourceLinked="1"/>
        <c:majorTickMark val="none"/>
        <c:minorTickMark val="none"/>
        <c:tickLblPos val="none"/>
        <c:crossAx val="242757176"/>
        <c:crosses val="autoZero"/>
        <c:auto val="1"/>
        <c:lblOffset val="100"/>
        <c:baseTimeUnit val="years"/>
      </c:dateAx>
      <c:valAx>
        <c:axId val="242757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522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F66-4C47-9392-54BFB9C44C40}"/>
            </c:ext>
          </c:extLst>
        </c:ser>
        <c:dLbls>
          <c:showLegendKey val="0"/>
          <c:showVal val="0"/>
          <c:showCatName val="0"/>
          <c:showSerName val="0"/>
          <c:showPercent val="0"/>
          <c:showBubbleSize val="0"/>
        </c:dLbls>
        <c:gapWidth val="150"/>
        <c:axId val="242758352"/>
        <c:axId val="242758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F66-4C47-9392-54BFB9C44C40}"/>
            </c:ext>
          </c:extLst>
        </c:ser>
        <c:dLbls>
          <c:showLegendKey val="0"/>
          <c:showVal val="0"/>
          <c:showCatName val="0"/>
          <c:showSerName val="0"/>
          <c:showPercent val="0"/>
          <c:showBubbleSize val="0"/>
        </c:dLbls>
        <c:marker val="1"/>
        <c:smooth val="0"/>
        <c:axId val="242758352"/>
        <c:axId val="242758744"/>
      </c:lineChart>
      <c:dateAx>
        <c:axId val="242758352"/>
        <c:scaling>
          <c:orientation val="minMax"/>
        </c:scaling>
        <c:delete val="1"/>
        <c:axPos val="b"/>
        <c:numFmt formatCode="ge" sourceLinked="1"/>
        <c:majorTickMark val="none"/>
        <c:minorTickMark val="none"/>
        <c:tickLblPos val="none"/>
        <c:crossAx val="242758744"/>
        <c:crosses val="autoZero"/>
        <c:auto val="1"/>
        <c:lblOffset val="100"/>
        <c:baseTimeUnit val="years"/>
      </c:dateAx>
      <c:valAx>
        <c:axId val="242758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75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E22-43E6-81D6-18ADDF2A411F}"/>
            </c:ext>
          </c:extLst>
        </c:ser>
        <c:dLbls>
          <c:showLegendKey val="0"/>
          <c:showVal val="0"/>
          <c:showCatName val="0"/>
          <c:showSerName val="0"/>
          <c:showPercent val="0"/>
          <c:showBubbleSize val="0"/>
        </c:dLbls>
        <c:gapWidth val="150"/>
        <c:axId val="242759920"/>
        <c:axId val="242760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extLst>
            <c:ext xmlns:c16="http://schemas.microsoft.com/office/drawing/2014/chart" uri="{C3380CC4-5D6E-409C-BE32-E72D297353CC}">
              <c16:uniqueId val="{00000001-6E22-43E6-81D6-18ADDF2A411F}"/>
            </c:ext>
          </c:extLst>
        </c:ser>
        <c:dLbls>
          <c:showLegendKey val="0"/>
          <c:showVal val="0"/>
          <c:showCatName val="0"/>
          <c:showSerName val="0"/>
          <c:showPercent val="0"/>
          <c:showBubbleSize val="0"/>
        </c:dLbls>
        <c:marker val="1"/>
        <c:smooth val="0"/>
        <c:axId val="242759920"/>
        <c:axId val="242760312"/>
      </c:lineChart>
      <c:dateAx>
        <c:axId val="242759920"/>
        <c:scaling>
          <c:orientation val="minMax"/>
        </c:scaling>
        <c:delete val="1"/>
        <c:axPos val="b"/>
        <c:numFmt formatCode="ge" sourceLinked="1"/>
        <c:majorTickMark val="none"/>
        <c:minorTickMark val="none"/>
        <c:tickLblPos val="none"/>
        <c:crossAx val="242760312"/>
        <c:crosses val="autoZero"/>
        <c:auto val="1"/>
        <c:lblOffset val="100"/>
        <c:baseTimeUnit val="years"/>
      </c:dateAx>
      <c:valAx>
        <c:axId val="242760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75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85.66</c:v>
                </c:pt>
                <c:pt idx="1">
                  <c:v>83.9</c:v>
                </c:pt>
                <c:pt idx="2">
                  <c:v>86.58</c:v>
                </c:pt>
                <c:pt idx="3">
                  <c:v>70.14</c:v>
                </c:pt>
                <c:pt idx="4">
                  <c:v>84.43</c:v>
                </c:pt>
              </c:numCache>
            </c:numRef>
          </c:val>
          <c:extLst>
            <c:ext xmlns:c16="http://schemas.microsoft.com/office/drawing/2014/chart" uri="{C3380CC4-5D6E-409C-BE32-E72D297353CC}">
              <c16:uniqueId val="{00000000-C05B-433B-8046-0C95E35CABD5}"/>
            </c:ext>
          </c:extLst>
        </c:ser>
        <c:dLbls>
          <c:showLegendKey val="0"/>
          <c:showVal val="0"/>
          <c:showCatName val="0"/>
          <c:showSerName val="0"/>
          <c:showPercent val="0"/>
          <c:showBubbleSize val="0"/>
        </c:dLbls>
        <c:gapWidth val="150"/>
        <c:axId val="242868120"/>
        <c:axId val="24286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extLst>
            <c:ext xmlns:c16="http://schemas.microsoft.com/office/drawing/2014/chart" uri="{C3380CC4-5D6E-409C-BE32-E72D297353CC}">
              <c16:uniqueId val="{00000001-C05B-433B-8046-0C95E35CABD5}"/>
            </c:ext>
          </c:extLst>
        </c:ser>
        <c:dLbls>
          <c:showLegendKey val="0"/>
          <c:showVal val="0"/>
          <c:showCatName val="0"/>
          <c:showSerName val="0"/>
          <c:showPercent val="0"/>
          <c:showBubbleSize val="0"/>
        </c:dLbls>
        <c:marker val="1"/>
        <c:smooth val="0"/>
        <c:axId val="242868120"/>
        <c:axId val="242868512"/>
      </c:lineChart>
      <c:dateAx>
        <c:axId val="242868120"/>
        <c:scaling>
          <c:orientation val="minMax"/>
        </c:scaling>
        <c:delete val="1"/>
        <c:axPos val="b"/>
        <c:numFmt formatCode="ge" sourceLinked="1"/>
        <c:majorTickMark val="none"/>
        <c:minorTickMark val="none"/>
        <c:tickLblPos val="none"/>
        <c:crossAx val="242868512"/>
        <c:crosses val="autoZero"/>
        <c:auto val="1"/>
        <c:lblOffset val="100"/>
        <c:baseTimeUnit val="years"/>
      </c:dateAx>
      <c:valAx>
        <c:axId val="24286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868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123.64</c:v>
                </c:pt>
                <c:pt idx="1">
                  <c:v>127.23</c:v>
                </c:pt>
                <c:pt idx="2">
                  <c:v>125.09</c:v>
                </c:pt>
                <c:pt idx="3">
                  <c:v>155.08000000000001</c:v>
                </c:pt>
                <c:pt idx="4">
                  <c:v>129.5</c:v>
                </c:pt>
              </c:numCache>
            </c:numRef>
          </c:val>
          <c:extLst>
            <c:ext xmlns:c16="http://schemas.microsoft.com/office/drawing/2014/chart" uri="{C3380CC4-5D6E-409C-BE32-E72D297353CC}">
              <c16:uniqueId val="{00000000-66A6-4A07-AC3E-1420016243FB}"/>
            </c:ext>
          </c:extLst>
        </c:ser>
        <c:dLbls>
          <c:showLegendKey val="0"/>
          <c:showVal val="0"/>
          <c:showCatName val="0"/>
          <c:showSerName val="0"/>
          <c:showPercent val="0"/>
          <c:showBubbleSize val="0"/>
        </c:dLbls>
        <c:gapWidth val="150"/>
        <c:axId val="242869688"/>
        <c:axId val="24287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extLst>
            <c:ext xmlns:c16="http://schemas.microsoft.com/office/drawing/2014/chart" uri="{C3380CC4-5D6E-409C-BE32-E72D297353CC}">
              <c16:uniqueId val="{00000001-66A6-4A07-AC3E-1420016243FB}"/>
            </c:ext>
          </c:extLst>
        </c:ser>
        <c:dLbls>
          <c:showLegendKey val="0"/>
          <c:showVal val="0"/>
          <c:showCatName val="0"/>
          <c:showSerName val="0"/>
          <c:showPercent val="0"/>
          <c:showBubbleSize val="0"/>
        </c:dLbls>
        <c:marker val="1"/>
        <c:smooth val="0"/>
        <c:axId val="242869688"/>
        <c:axId val="242870080"/>
      </c:lineChart>
      <c:dateAx>
        <c:axId val="242869688"/>
        <c:scaling>
          <c:orientation val="minMax"/>
        </c:scaling>
        <c:delete val="1"/>
        <c:axPos val="b"/>
        <c:numFmt formatCode="ge" sourceLinked="1"/>
        <c:majorTickMark val="none"/>
        <c:minorTickMark val="none"/>
        <c:tickLblPos val="none"/>
        <c:crossAx val="242870080"/>
        <c:crosses val="autoZero"/>
        <c:auto val="1"/>
        <c:lblOffset val="100"/>
        <c:baseTimeUnit val="years"/>
      </c:dateAx>
      <c:valAx>
        <c:axId val="24287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869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愛知県　大口町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124</v>
      </c>
      <c r="AE8" s="49"/>
      <c r="AF8" s="49"/>
      <c r="AG8" s="49"/>
      <c r="AH8" s="49"/>
      <c r="AI8" s="49"/>
      <c r="AJ8" s="49"/>
      <c r="AK8" s="4"/>
      <c r="AL8" s="50">
        <f>データ!S6</f>
        <v>23725</v>
      </c>
      <c r="AM8" s="50"/>
      <c r="AN8" s="50"/>
      <c r="AO8" s="50"/>
      <c r="AP8" s="50"/>
      <c r="AQ8" s="50"/>
      <c r="AR8" s="50"/>
      <c r="AS8" s="50"/>
      <c r="AT8" s="45">
        <f>データ!T6</f>
        <v>13.61</v>
      </c>
      <c r="AU8" s="45"/>
      <c r="AV8" s="45"/>
      <c r="AW8" s="45"/>
      <c r="AX8" s="45"/>
      <c r="AY8" s="45"/>
      <c r="AZ8" s="45"/>
      <c r="BA8" s="45"/>
      <c r="BB8" s="45">
        <f>データ!U6</f>
        <v>1743.2</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5.36</v>
      </c>
      <c r="Q10" s="45"/>
      <c r="R10" s="45"/>
      <c r="S10" s="45"/>
      <c r="T10" s="45"/>
      <c r="U10" s="45"/>
      <c r="V10" s="45"/>
      <c r="W10" s="45">
        <f>データ!Q6</f>
        <v>70.86</v>
      </c>
      <c r="X10" s="45"/>
      <c r="Y10" s="45"/>
      <c r="Z10" s="45"/>
      <c r="AA10" s="45"/>
      <c r="AB10" s="45"/>
      <c r="AC10" s="45"/>
      <c r="AD10" s="50">
        <f>データ!R6</f>
        <v>1894</v>
      </c>
      <c r="AE10" s="50"/>
      <c r="AF10" s="50"/>
      <c r="AG10" s="50"/>
      <c r="AH10" s="50"/>
      <c r="AI10" s="50"/>
      <c r="AJ10" s="50"/>
      <c r="AK10" s="2"/>
      <c r="AL10" s="50">
        <f>データ!V6</f>
        <v>1274</v>
      </c>
      <c r="AM10" s="50"/>
      <c r="AN10" s="50"/>
      <c r="AO10" s="50"/>
      <c r="AP10" s="50"/>
      <c r="AQ10" s="50"/>
      <c r="AR10" s="50"/>
      <c r="AS10" s="50"/>
      <c r="AT10" s="45">
        <f>データ!W6</f>
        <v>1.1299999999999999</v>
      </c>
      <c r="AU10" s="45"/>
      <c r="AV10" s="45"/>
      <c r="AW10" s="45"/>
      <c r="AX10" s="45"/>
      <c r="AY10" s="45"/>
      <c r="AZ10" s="45"/>
      <c r="BA10" s="45"/>
      <c r="BB10" s="45">
        <f>データ!X6</f>
        <v>1127.43</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121</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233617</v>
      </c>
      <c r="D6" s="33">
        <f t="shared" si="3"/>
        <v>47</v>
      </c>
      <c r="E6" s="33">
        <f t="shared" si="3"/>
        <v>17</v>
      </c>
      <c r="F6" s="33">
        <f t="shared" si="3"/>
        <v>5</v>
      </c>
      <c r="G6" s="33">
        <f t="shared" si="3"/>
        <v>0</v>
      </c>
      <c r="H6" s="33" t="str">
        <f t="shared" si="3"/>
        <v>愛知県　大口町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5.36</v>
      </c>
      <c r="Q6" s="34">
        <f t="shared" si="3"/>
        <v>70.86</v>
      </c>
      <c r="R6" s="34">
        <f t="shared" si="3"/>
        <v>1894</v>
      </c>
      <c r="S6" s="34">
        <f t="shared" si="3"/>
        <v>23725</v>
      </c>
      <c r="T6" s="34">
        <f t="shared" si="3"/>
        <v>13.61</v>
      </c>
      <c r="U6" s="34">
        <f t="shared" si="3"/>
        <v>1743.2</v>
      </c>
      <c r="V6" s="34">
        <f t="shared" si="3"/>
        <v>1274</v>
      </c>
      <c r="W6" s="34">
        <f t="shared" si="3"/>
        <v>1.1299999999999999</v>
      </c>
      <c r="X6" s="34">
        <f t="shared" si="3"/>
        <v>1127.43</v>
      </c>
      <c r="Y6" s="35">
        <f>IF(Y7="",NA(),Y7)</f>
        <v>100</v>
      </c>
      <c r="Z6" s="35">
        <f t="shared" ref="Z6:AH6" si="4">IF(Z7="",NA(),Z7)</f>
        <v>100</v>
      </c>
      <c r="AA6" s="35">
        <f t="shared" si="4"/>
        <v>100</v>
      </c>
      <c r="AB6" s="35">
        <f t="shared" si="4"/>
        <v>100</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1197.82</v>
      </c>
      <c r="BL6" s="35">
        <f t="shared" si="7"/>
        <v>1126.77</v>
      </c>
      <c r="BM6" s="35">
        <f t="shared" si="7"/>
        <v>1044.8</v>
      </c>
      <c r="BN6" s="35">
        <f t="shared" si="7"/>
        <v>1081.8</v>
      </c>
      <c r="BO6" s="35">
        <f t="shared" si="7"/>
        <v>974.93</v>
      </c>
      <c r="BP6" s="34" t="str">
        <f>IF(BP7="","",IF(BP7="-","【-】","【"&amp;SUBSTITUTE(TEXT(BP7,"#,##0.00"),"-","△")&amp;"】"))</f>
        <v>【914.53】</v>
      </c>
      <c r="BQ6" s="35">
        <f>IF(BQ7="",NA(),BQ7)</f>
        <v>85.66</v>
      </c>
      <c r="BR6" s="35">
        <f t="shared" ref="BR6:BZ6" si="8">IF(BR7="",NA(),BR7)</f>
        <v>83.9</v>
      </c>
      <c r="BS6" s="35">
        <f t="shared" si="8"/>
        <v>86.58</v>
      </c>
      <c r="BT6" s="35">
        <f t="shared" si="8"/>
        <v>70.14</v>
      </c>
      <c r="BU6" s="35">
        <f t="shared" si="8"/>
        <v>84.43</v>
      </c>
      <c r="BV6" s="35">
        <f t="shared" si="8"/>
        <v>51.03</v>
      </c>
      <c r="BW6" s="35">
        <f t="shared" si="8"/>
        <v>50.9</v>
      </c>
      <c r="BX6" s="35">
        <f t="shared" si="8"/>
        <v>50.82</v>
      </c>
      <c r="BY6" s="35">
        <f t="shared" si="8"/>
        <v>52.19</v>
      </c>
      <c r="BZ6" s="35">
        <f t="shared" si="8"/>
        <v>55.32</v>
      </c>
      <c r="CA6" s="34" t="str">
        <f>IF(CA7="","",IF(CA7="-","【-】","【"&amp;SUBSTITUTE(TEXT(CA7,"#,##0.00"),"-","△")&amp;"】"))</f>
        <v>【55.73】</v>
      </c>
      <c r="CB6" s="35">
        <f>IF(CB7="",NA(),CB7)</f>
        <v>123.64</v>
      </c>
      <c r="CC6" s="35">
        <f t="shared" ref="CC6:CK6" si="9">IF(CC7="",NA(),CC7)</f>
        <v>127.23</v>
      </c>
      <c r="CD6" s="35">
        <f t="shared" si="9"/>
        <v>125.09</v>
      </c>
      <c r="CE6" s="35">
        <f t="shared" si="9"/>
        <v>155.08000000000001</v>
      </c>
      <c r="CF6" s="35">
        <f t="shared" si="9"/>
        <v>129.5</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98.24</v>
      </c>
      <c r="CN6" s="35">
        <f t="shared" ref="CN6:CV6" si="10">IF(CN7="",NA(),CN7)</f>
        <v>95.72</v>
      </c>
      <c r="CO6" s="35">
        <f t="shared" si="10"/>
        <v>106.05</v>
      </c>
      <c r="CP6" s="35">
        <f t="shared" si="10"/>
        <v>107.81</v>
      </c>
      <c r="CQ6" s="35">
        <f t="shared" si="10"/>
        <v>102.02</v>
      </c>
      <c r="CR6" s="35">
        <f t="shared" si="10"/>
        <v>54.74</v>
      </c>
      <c r="CS6" s="35">
        <f t="shared" si="10"/>
        <v>53.78</v>
      </c>
      <c r="CT6" s="35">
        <f t="shared" si="10"/>
        <v>53.24</v>
      </c>
      <c r="CU6" s="35">
        <f t="shared" si="10"/>
        <v>52.31</v>
      </c>
      <c r="CV6" s="35">
        <f t="shared" si="10"/>
        <v>60.65</v>
      </c>
      <c r="CW6" s="34" t="str">
        <f>IF(CW7="","",IF(CW7="-","【-】","【"&amp;SUBSTITUTE(TEXT(CW7,"#,##0.00"),"-","△")&amp;"】"))</f>
        <v>【59.15】</v>
      </c>
      <c r="CX6" s="35">
        <f>IF(CX7="",NA(),CX7)</f>
        <v>97.2</v>
      </c>
      <c r="CY6" s="35">
        <f t="shared" ref="CY6:DG6" si="11">IF(CY7="",NA(),CY7)</f>
        <v>96.82</v>
      </c>
      <c r="CZ6" s="35">
        <f t="shared" si="11"/>
        <v>96.32</v>
      </c>
      <c r="DA6" s="35">
        <f t="shared" si="11"/>
        <v>97.53</v>
      </c>
      <c r="DB6" s="35">
        <f t="shared" si="11"/>
        <v>98.35</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233617</v>
      </c>
      <c r="D7" s="37">
        <v>47</v>
      </c>
      <c r="E7" s="37">
        <v>17</v>
      </c>
      <c r="F7" s="37">
        <v>5</v>
      </c>
      <c r="G7" s="37">
        <v>0</v>
      </c>
      <c r="H7" s="37" t="s">
        <v>109</v>
      </c>
      <c r="I7" s="37" t="s">
        <v>110</v>
      </c>
      <c r="J7" s="37" t="s">
        <v>111</v>
      </c>
      <c r="K7" s="37" t="s">
        <v>112</v>
      </c>
      <c r="L7" s="37" t="s">
        <v>113</v>
      </c>
      <c r="M7" s="37"/>
      <c r="N7" s="38" t="s">
        <v>114</v>
      </c>
      <c r="O7" s="38" t="s">
        <v>115</v>
      </c>
      <c r="P7" s="38">
        <v>5.36</v>
      </c>
      <c r="Q7" s="38">
        <v>70.86</v>
      </c>
      <c r="R7" s="38">
        <v>1894</v>
      </c>
      <c r="S7" s="38">
        <v>23725</v>
      </c>
      <c r="T7" s="38">
        <v>13.61</v>
      </c>
      <c r="U7" s="38">
        <v>1743.2</v>
      </c>
      <c r="V7" s="38">
        <v>1274</v>
      </c>
      <c r="W7" s="38">
        <v>1.1299999999999999</v>
      </c>
      <c r="X7" s="38">
        <v>1127.43</v>
      </c>
      <c r="Y7" s="38">
        <v>100</v>
      </c>
      <c r="Z7" s="38">
        <v>100</v>
      </c>
      <c r="AA7" s="38">
        <v>100</v>
      </c>
      <c r="AB7" s="38">
        <v>100</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1197.82</v>
      </c>
      <c r="BL7" s="38">
        <v>1126.77</v>
      </c>
      <c r="BM7" s="38">
        <v>1044.8</v>
      </c>
      <c r="BN7" s="38">
        <v>1081.8</v>
      </c>
      <c r="BO7" s="38">
        <v>974.93</v>
      </c>
      <c r="BP7" s="38">
        <v>914.53</v>
      </c>
      <c r="BQ7" s="38">
        <v>85.66</v>
      </c>
      <c r="BR7" s="38">
        <v>83.9</v>
      </c>
      <c r="BS7" s="38">
        <v>86.58</v>
      </c>
      <c r="BT7" s="38">
        <v>70.14</v>
      </c>
      <c r="BU7" s="38">
        <v>84.43</v>
      </c>
      <c r="BV7" s="38">
        <v>51.03</v>
      </c>
      <c r="BW7" s="38">
        <v>50.9</v>
      </c>
      <c r="BX7" s="38">
        <v>50.82</v>
      </c>
      <c r="BY7" s="38">
        <v>52.19</v>
      </c>
      <c r="BZ7" s="38">
        <v>55.32</v>
      </c>
      <c r="CA7" s="38">
        <v>55.73</v>
      </c>
      <c r="CB7" s="38">
        <v>123.64</v>
      </c>
      <c r="CC7" s="38">
        <v>127.23</v>
      </c>
      <c r="CD7" s="38">
        <v>125.09</v>
      </c>
      <c r="CE7" s="38">
        <v>155.08000000000001</v>
      </c>
      <c r="CF7" s="38">
        <v>129.5</v>
      </c>
      <c r="CG7" s="38">
        <v>289.60000000000002</v>
      </c>
      <c r="CH7" s="38">
        <v>293.27</v>
      </c>
      <c r="CI7" s="38">
        <v>300.52</v>
      </c>
      <c r="CJ7" s="38">
        <v>296.14</v>
      </c>
      <c r="CK7" s="38">
        <v>283.17</v>
      </c>
      <c r="CL7" s="38">
        <v>276.77999999999997</v>
      </c>
      <c r="CM7" s="38">
        <v>98.24</v>
      </c>
      <c r="CN7" s="38">
        <v>95.72</v>
      </c>
      <c r="CO7" s="38">
        <v>106.05</v>
      </c>
      <c r="CP7" s="38">
        <v>107.81</v>
      </c>
      <c r="CQ7" s="38">
        <v>102.02</v>
      </c>
      <c r="CR7" s="38">
        <v>54.74</v>
      </c>
      <c r="CS7" s="38">
        <v>53.78</v>
      </c>
      <c r="CT7" s="38">
        <v>53.24</v>
      </c>
      <c r="CU7" s="38">
        <v>52.31</v>
      </c>
      <c r="CV7" s="38">
        <v>60.65</v>
      </c>
      <c r="CW7" s="38">
        <v>59.15</v>
      </c>
      <c r="CX7" s="38">
        <v>97.2</v>
      </c>
      <c r="CY7" s="38">
        <v>96.82</v>
      </c>
      <c r="CZ7" s="38">
        <v>96.32</v>
      </c>
      <c r="DA7" s="38">
        <v>97.53</v>
      </c>
      <c r="DB7" s="38">
        <v>98.35</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2018-02-22T01:31:33Z</cp:lastPrinted>
  <dcterms:created xsi:type="dcterms:W3CDTF">2017-12-25T02:30:09Z</dcterms:created>
  <dcterms:modified xsi:type="dcterms:W3CDTF">2018-02-22T01:31:35Z</dcterms:modified>
  <cp:category/>
</cp:coreProperties>
</file>