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0" yWindow="0" windowWidth="20490" windowHeight="68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<sst xmlns="http://schemas.openxmlformats.org/spreadsheetml/2006/main" count="240" uniqueCount="125">
  <si>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</si>
  <si>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</si>
  <si>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</si>
  <si>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</si>
  <si>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</si>
  <si>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</si>
  <si>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</si>
  <si>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</si>
  <si>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</si>
  <si>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</si>
  <si>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</si>
  <si>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</si>
  <si>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</si>
  <si>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</si>
  <si>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</si>
  <si>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</si>
  <si>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</si>
  <si>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</si>
  <si>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</si>
  <si>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</si>
  <si>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</si>
  <si>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</si>
  <si>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</si>
  <si>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</si>
  <si>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</si>
  <si>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</si>
  <si>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</si>
  <si>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</si>
  <si>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</si>
  <si>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</si>
  <si>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</si>
  <si>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</si>
  <si>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</si>
  <si>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</si>
  <si>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</si>
  <si>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</si>
  <si>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</si>
  <si>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</si>
  <si>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</si>
  <si>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</si>
  <si>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</si>
  <si>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</si>
  <si>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</si>
  <si>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</si>
  <si>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</si>
  <si>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</si>
  <si>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</si>
  <si>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</si>
  <si>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</si>
  <si>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</si>
  <si>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</si>
  <si>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</si>
  <si>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</si>
  <si>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</si>
  <si>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</si>
  <si>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</si>
  <si>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</si>
  <si>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</si>
  <si>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</si>
  <si>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</si>
  <si>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</si>
  <si>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</si>
  <si>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</si>
  <si>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</si>
  <si>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</si>
  <si>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</si>
  <si>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</si>
  <si>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</si>
  <si>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</si>
  <si>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</si>
  <si>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</si>
  <si>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</si>
  <si>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</si>
  <si>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</si>
  <si>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</si>
  <si>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</si>
  <si>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</si>
  <si>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</si>
  <si>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</si>
  <si>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</si>
  <si>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</si>
  <si>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</si>
  <si>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</si>
  <si>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</si>
  <si>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</si>
  <si>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</si>
  <si>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</si>
  <si>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</si>
  <si>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</si>
  <si>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</si>
  <si>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</si>
  <si>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</si>
  <si>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</si>
  <si>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</si>
  <si>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</si>
  <si>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</si>
  <si>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</si>
  <si>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</si>
  <si>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</si>
  <si>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</si>
  <si>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</si>
  <si>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</si>
  <si>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</si>
  <si>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</si>
  <si>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</si>
  <si>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</si>
  <si>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</si>
  <si>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</si>
  <si>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</si>
  <si>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飛島村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</si>
  <si>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</si>
  <si>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</si>
  <si>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</si>
  <si>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</si>
  <si>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</si>
  <si>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</si>
  <si>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</si>
  <si>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</si>
  <si>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</si>
  <si>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</si>
  <si>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</si>
  <si>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村内の全ての処理区において整備が完了しており、近年は維持管理にコストがシフトしています。しかし、経費回収率が低いことから現状では適切な水準の料金収入が確保されていない状況である。将来的な公営企業会計の導入を含めた検討を行い、経営の健全化を図る必要があると考えています。
　経営戦略策定については平成32年度までに策定予定です。</t>
    <rPh sb="1" eb="3">
      <t>ソンナイ</t>
    </rPh>
    <rPh sb="4" eb="5">
      <t>スベ</t>
    </rPh>
    <rPh sb="7" eb="9">
      <t>ショリ</t>
    </rPh>
    <rPh sb="9" eb="10">
      <t>ク</t>
    </rPh>
    <rPh sb="14" eb="16">
      <t>セイビ</t>
    </rPh>
    <rPh sb="17" eb="19">
      <t>カンリョウ</t>
    </rPh>
    <rPh sb="24" eb="26">
      <t>キンネン</t>
    </rPh>
    <rPh sb="27" eb="29">
      <t>イジ</t>
    </rPh>
    <rPh sb="29" eb="31">
      <t>カンリ</t>
    </rPh>
    <rPh sb="49" eb="51">
      <t>ケイヒ</t>
    </rPh>
    <rPh sb="51" eb="53">
      <t>カイシュウ</t>
    </rPh>
    <rPh sb="53" eb="54">
      <t>リツ</t>
    </rPh>
    <rPh sb="55" eb="56">
      <t>ヒク</t>
    </rPh>
    <rPh sb="61" eb="63">
      <t>ゲンジョウ</t>
    </rPh>
    <rPh sb="65" eb="67">
      <t>テキセツ</t>
    </rPh>
    <rPh sb="68" eb="70">
      <t>スイジュン</t>
    </rPh>
    <rPh sb="71" eb="73">
      <t>リョウキン</t>
    </rPh>
    <rPh sb="73" eb="75">
      <t>シュウニュウ</t>
    </rPh>
    <rPh sb="76" eb="78">
      <t>カクホ</t>
    </rPh>
    <rPh sb="84" eb="86">
      <t>ジョウキョウ</t>
    </rPh>
    <rPh sb="90" eb="93">
      <t>ショウライテキ</t>
    </rPh>
    <rPh sb="94" eb="96">
      <t>コウエイ</t>
    </rPh>
    <rPh sb="96" eb="98">
      <t>キギョウ</t>
    </rPh>
    <rPh sb="98" eb="100">
      <t>カイケイ</t>
    </rPh>
    <rPh sb="101" eb="103">
      <t>ドウニュウ</t>
    </rPh>
    <rPh sb="104" eb="105">
      <t>フク</t>
    </rPh>
    <rPh sb="107" eb="109">
      <t>ケントウ</t>
    </rPh>
    <rPh sb="110" eb="111">
      <t>オコナ</t>
    </rPh>
    <rPh sb="113" eb="115">
      <t>ケイエイ</t>
    </rPh>
    <rPh sb="116" eb="119">
      <t>ケンゼンカ</t>
    </rPh>
    <rPh sb="120" eb="121">
      <t>ハカ</t>
    </rPh>
    <rPh sb="122" eb="124">
      <t>ヒツヨウ</t>
    </rPh>
    <rPh sb="128" eb="129">
      <t>カンガ</t>
    </rPh>
    <rPh sb="138" eb="140">
      <t>ケイエイ</t>
    </rPh>
    <rPh sb="140" eb="142">
      <t>センリャク</t>
    </rPh>
    <rPh sb="142" eb="144">
      <t>サクテイ</t>
    </rPh>
    <rPh sb="149" eb="151">
      <t>ヘイセイ</t>
    </rPh>
    <rPh sb="153" eb="155">
      <t>ネンド</t>
    </rPh>
    <rPh sb="158" eb="160">
      <t>サクテイ</t>
    </rPh>
    <rPh sb="160" eb="162">
      <t>ヨテイ</t>
    </rPh>
    <phoneticPr fontId="4"/>
  </si>
  <si>
    <t>　平成16年度に最後の処理区の供用を開始しており、管路整備については完了しています。近年は維持管理にコストを投入していますが、供用開始時期が早い処理区は、平成5年度からであるため、老朽化対策が必要です。</t>
    <rPh sb="1" eb="3">
      <t>ヘイセイ</t>
    </rPh>
    <rPh sb="5" eb="6">
      <t>ネン</t>
    </rPh>
    <rPh sb="6" eb="7">
      <t>ド</t>
    </rPh>
    <rPh sb="8" eb="10">
      <t>サイゴ</t>
    </rPh>
    <rPh sb="11" eb="13">
      <t>ショリ</t>
    </rPh>
    <rPh sb="13" eb="14">
      <t>ク</t>
    </rPh>
    <rPh sb="15" eb="17">
      <t>キョウヨウ</t>
    </rPh>
    <rPh sb="18" eb="20">
      <t>カイシ</t>
    </rPh>
    <rPh sb="25" eb="27">
      <t>カンロ</t>
    </rPh>
    <rPh sb="27" eb="29">
      <t>セイビ</t>
    </rPh>
    <rPh sb="34" eb="36">
      <t>カンリョウ</t>
    </rPh>
    <rPh sb="42" eb="44">
      <t>キンネン</t>
    </rPh>
    <rPh sb="45" eb="47">
      <t>イジ</t>
    </rPh>
    <rPh sb="47" eb="49">
      <t>カンリ</t>
    </rPh>
    <rPh sb="54" eb="56">
      <t>トウニュウ</t>
    </rPh>
    <rPh sb="63" eb="65">
      <t>キョウヨウ</t>
    </rPh>
    <rPh sb="65" eb="67">
      <t>カイシ</t>
    </rPh>
    <rPh sb="67" eb="69">
      <t>ジキ</t>
    </rPh>
    <rPh sb="70" eb="71">
      <t>ハヤ</t>
    </rPh>
    <rPh sb="72" eb="74">
      <t>ショリ</t>
    </rPh>
    <rPh sb="74" eb="75">
      <t>ク</t>
    </rPh>
    <rPh sb="77" eb="79">
      <t>ヘイセイ</t>
    </rPh>
    <rPh sb="80" eb="82">
      <t>ネンド</t>
    </rPh>
    <rPh sb="90" eb="93">
      <t>ロウキュウカ</t>
    </rPh>
    <rPh sb="93" eb="95">
      <t>タイサク</t>
    </rPh>
    <rPh sb="96" eb="98">
      <t>ヒツヨウ</t>
    </rPh>
    <phoneticPr fontId="4"/>
  </si>
  <si>
    <t>①収益的収支比率
　一般会計からの繰入金に依存しているのが現状で経営改善に向けた取り組みが必要な状況です。
　平成27年は施設の更新投資等に充てる財源が一般会計、都道府県補助金等により十分確保されていますが、平成28年は一般会計、都道府県補助金等が減少したものが収支比率を下げたものと判断しています。
④企業債残高対事業規模比率
　企業債残高対事業規模比率は、類似団体平均値と比べ低い水準を保てています。
⑤経費回収率
　水洗化率が高いにも関わらず経費回収率が類似団体平均値を下回っているのは、適切な料金設定がされていないことも要因です。
⑥汚水処理原価
　汚水処理原価は、有収水量１㎥あたりの汚水処理に要した費用であり、類似団体より高くなっていて、効率性について改善が必要です。
　平成28年の年間有収水量は321,930㎥と前年より64,715㎥少なく、降水量が少なかったことが汚水処理原価を下げたものと判断しています。
⑦施設利用率
　現在は類似団体平均値を下回っているが、住宅地開発を進めており利用率は改善する見通しです。
　平成28年の１日の平均流入量は前年と比べ197㎥少なく、降水量が少なかったことが施設利用率を下げたものと判断しています。
⑧水洗化率
　平均値を上回る形で推移しているが、100％には達しておらず、使用料収入を確保するため水洗化率向上の取り組みが必要です。</t>
    <rPh sb="1" eb="4">
      <t>シュウエキテキ</t>
    </rPh>
    <rPh sb="4" eb="6">
      <t>シュウシ</t>
    </rPh>
    <rPh sb="6" eb="8">
      <t>ヒリツ</t>
    </rPh>
    <rPh sb="10" eb="12">
      <t>イッパン</t>
    </rPh>
    <rPh sb="12" eb="14">
      <t>カイケイ</t>
    </rPh>
    <rPh sb="17" eb="19">
      <t>クリイレ</t>
    </rPh>
    <rPh sb="19" eb="20">
      <t>キン</t>
    </rPh>
    <rPh sb="21" eb="23">
      <t>イゾン</t>
    </rPh>
    <rPh sb="29" eb="31">
      <t>ゲンジョウ</t>
    </rPh>
    <rPh sb="32" eb="34">
      <t>ケイエイ</t>
    </rPh>
    <rPh sb="34" eb="36">
      <t>カイゼン</t>
    </rPh>
    <rPh sb="37" eb="38">
      <t>ム</t>
    </rPh>
    <rPh sb="40" eb="41">
      <t>ト</t>
    </rPh>
    <rPh sb="42" eb="43">
      <t>ク</t>
    </rPh>
    <rPh sb="45" eb="47">
      <t>ヒツヨウ</t>
    </rPh>
    <rPh sb="48" eb="50">
      <t>ジョウキョウ</t>
    </rPh>
    <rPh sb="55" eb="57">
      <t>ヘイセイ</t>
    </rPh>
    <rPh sb="59" eb="60">
      <t>ネン</t>
    </rPh>
    <rPh sb="61" eb="63">
      <t>シセツ</t>
    </rPh>
    <rPh sb="64" eb="66">
      <t>コウシン</t>
    </rPh>
    <rPh sb="66" eb="68">
      <t>トウシ</t>
    </rPh>
    <rPh sb="68" eb="69">
      <t>トウ</t>
    </rPh>
    <rPh sb="70" eb="71">
      <t>ア</t>
    </rPh>
    <rPh sb="73" eb="75">
      <t>ザイゲン</t>
    </rPh>
    <rPh sb="76" eb="78">
      <t>イッパン</t>
    </rPh>
    <rPh sb="78" eb="80">
      <t>カイケイ</t>
    </rPh>
    <rPh sb="81" eb="85">
      <t>トドウフケン</t>
    </rPh>
    <rPh sb="85" eb="88">
      <t>ホジョキン</t>
    </rPh>
    <rPh sb="88" eb="89">
      <t>トウ</t>
    </rPh>
    <rPh sb="92" eb="94">
      <t>ジュウブン</t>
    </rPh>
    <rPh sb="94" eb="96">
      <t>カクホ</t>
    </rPh>
    <rPh sb="104" eb="106">
      <t>ヘイセイ</t>
    </rPh>
    <rPh sb="108" eb="109">
      <t>ネン</t>
    </rPh>
    <rPh sb="110" eb="112">
      <t>イッパン</t>
    </rPh>
    <rPh sb="112" eb="114">
      <t>カイケイ</t>
    </rPh>
    <rPh sb="115" eb="119">
      <t>トドウフケン</t>
    </rPh>
    <rPh sb="119" eb="122">
      <t>ホジョキン</t>
    </rPh>
    <rPh sb="122" eb="123">
      <t>トウ</t>
    </rPh>
    <rPh sb="124" eb="126">
      <t>ゲンショウ</t>
    </rPh>
    <rPh sb="131" eb="133">
      <t>シュウシ</t>
    </rPh>
    <rPh sb="133" eb="135">
      <t>ヒリツ</t>
    </rPh>
    <rPh sb="136" eb="137">
      <t>サ</t>
    </rPh>
    <rPh sb="142" eb="144">
      <t>ハンダン</t>
    </rPh>
    <rPh sb="153" eb="155">
      <t>キギョウ</t>
    </rPh>
    <rPh sb="155" eb="156">
      <t>サイ</t>
    </rPh>
    <rPh sb="156" eb="158">
      <t>ザンダカ</t>
    </rPh>
    <rPh sb="158" eb="159">
      <t>タイ</t>
    </rPh>
    <rPh sb="159" eb="161">
      <t>ジギョウ</t>
    </rPh>
    <rPh sb="161" eb="163">
      <t>キボ</t>
    </rPh>
    <rPh sb="163" eb="165">
      <t>ヒリツ</t>
    </rPh>
    <rPh sb="167" eb="169">
      <t>キギョウ</t>
    </rPh>
    <rPh sb="169" eb="170">
      <t>サイ</t>
    </rPh>
    <rPh sb="170" eb="172">
      <t>ザンダカ</t>
    </rPh>
    <rPh sb="172" eb="173">
      <t>タイ</t>
    </rPh>
    <rPh sb="173" eb="175">
      <t>ジギョウ</t>
    </rPh>
    <rPh sb="175" eb="177">
      <t>キボ</t>
    </rPh>
    <rPh sb="177" eb="179">
      <t>ヒリツ</t>
    </rPh>
    <rPh sb="181" eb="183">
      <t>ルイジ</t>
    </rPh>
    <rPh sb="183" eb="185">
      <t>ダンタイ</t>
    </rPh>
    <rPh sb="185" eb="188">
      <t>ヘイキンチ</t>
    </rPh>
    <rPh sb="189" eb="190">
      <t>クラ</t>
    </rPh>
    <rPh sb="191" eb="192">
      <t>ヒク</t>
    </rPh>
    <rPh sb="193" eb="195">
      <t>スイジュン</t>
    </rPh>
    <rPh sb="196" eb="197">
      <t>タモ</t>
    </rPh>
    <rPh sb="206" eb="208">
      <t>ケイヒ</t>
    </rPh>
    <rPh sb="208" eb="210">
      <t>カイシュウ</t>
    </rPh>
    <rPh sb="210" eb="211">
      <t>リツ</t>
    </rPh>
    <rPh sb="213" eb="216">
      <t>スイセンカ</t>
    </rPh>
    <rPh sb="216" eb="217">
      <t>リツ</t>
    </rPh>
    <rPh sb="218" eb="219">
      <t>タカ</t>
    </rPh>
    <rPh sb="222" eb="223">
      <t>カカ</t>
    </rPh>
    <rPh sb="226" eb="228">
      <t>ケイヒ</t>
    </rPh>
    <rPh sb="228" eb="230">
      <t>カイシュウ</t>
    </rPh>
    <rPh sb="230" eb="231">
      <t>リツ</t>
    </rPh>
    <rPh sb="232" eb="234">
      <t>ルイジ</t>
    </rPh>
    <rPh sb="236" eb="239">
      <t>ヘイキンチ</t>
    </rPh>
    <rPh sb="240" eb="242">
      <t>シタマワ</t>
    </rPh>
    <rPh sb="249" eb="251">
      <t>テキセツ</t>
    </rPh>
    <rPh sb="252" eb="254">
      <t>リョウキン</t>
    </rPh>
    <rPh sb="254" eb="256">
      <t>セッテイ</t>
    </rPh>
    <rPh sb="266" eb="268">
      <t>ヨウイン</t>
    </rPh>
    <rPh sb="274" eb="276">
      <t>オスイ</t>
    </rPh>
    <rPh sb="276" eb="278">
      <t>ショリ</t>
    </rPh>
    <rPh sb="278" eb="280">
      <t>ゲンカ</t>
    </rPh>
    <rPh sb="282" eb="284">
      <t>オスイ</t>
    </rPh>
    <rPh sb="284" eb="286">
      <t>ショリ</t>
    </rPh>
    <rPh sb="286" eb="288">
      <t>ゲンカ</t>
    </rPh>
    <rPh sb="290" eb="291">
      <t>ユウ</t>
    </rPh>
    <rPh sb="345" eb="347">
      <t>ヘイセイ</t>
    </rPh>
    <rPh sb="349" eb="350">
      <t>ネン</t>
    </rPh>
    <rPh sb="351" eb="353">
      <t>ネンカン</t>
    </rPh>
    <rPh sb="353" eb="355">
      <t>ユウシュウ</t>
    </rPh>
    <rPh sb="355" eb="357">
      <t>スイリョウ</t>
    </rPh>
    <rPh sb="367" eb="369">
      <t>ゼンネン</t>
    </rPh>
    <rPh sb="378" eb="379">
      <t>スク</t>
    </rPh>
    <rPh sb="382" eb="385">
      <t>コウスイリョウ</t>
    </rPh>
    <rPh sb="386" eb="387">
      <t>スク</t>
    </rPh>
    <rPh sb="394" eb="396">
      <t>オスイ</t>
    </rPh>
    <rPh sb="396" eb="398">
      <t>ショリ</t>
    </rPh>
    <rPh sb="398" eb="400">
      <t>ゲンカ</t>
    </rPh>
    <rPh sb="401" eb="402">
      <t>サ</t>
    </rPh>
    <rPh sb="407" eb="409">
      <t>ハンダン</t>
    </rPh>
    <rPh sb="418" eb="420">
      <t>シセツ</t>
    </rPh>
    <rPh sb="420" eb="423">
      <t>リヨウリツ</t>
    </rPh>
    <rPh sb="425" eb="427">
      <t>ゲンザイ</t>
    </rPh>
    <rPh sb="428" eb="430">
      <t>ルイジ</t>
    </rPh>
    <rPh sb="430" eb="432">
      <t>ダンタイ</t>
    </rPh>
    <rPh sb="432" eb="435">
      <t>ヘイキンチ</t>
    </rPh>
    <rPh sb="436" eb="438">
      <t>シタマワ</t>
    </rPh>
    <rPh sb="444" eb="447">
      <t>ジュウタクチ</t>
    </rPh>
    <rPh sb="447" eb="449">
      <t>カイハツ</t>
    </rPh>
    <rPh sb="450" eb="451">
      <t>スス</t>
    </rPh>
    <rPh sb="455" eb="458">
      <t>リヨウリツ</t>
    </rPh>
    <rPh sb="459" eb="461">
      <t>カイゼン</t>
    </rPh>
    <rPh sb="463" eb="465">
      <t>ミトオ</t>
    </rPh>
    <rPh sb="471" eb="473">
      <t>ヘイセイ</t>
    </rPh>
    <rPh sb="475" eb="476">
      <t>ネン</t>
    </rPh>
    <rPh sb="511" eb="513">
      <t>シセツ</t>
    </rPh>
    <rPh sb="513" eb="516">
      <t>リヨウリツ</t>
    </rPh>
    <rPh sb="517" eb="518">
      <t>サ</t>
    </rPh>
    <rPh sb="534" eb="537">
      <t>スイセンカ</t>
    </rPh>
    <rPh sb="537" eb="538">
      <t>リツ</t>
    </rPh>
    <rPh sb="540" eb="543">
      <t>ヘイキンチ</t>
    </rPh>
    <rPh sb="544" eb="546">
      <t>ウワマワ</t>
    </rPh>
    <rPh sb="547" eb="548">
      <t>カタチ</t>
    </rPh>
    <rPh sb="549" eb="551">
      <t>スイイ</t>
    </rPh>
    <rPh sb="563" eb="564">
      <t>タッ</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</si>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</sst>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CA-4E02-9F1F-4084B74903AE}"/>
            </c:ext>
          </c:extLst>
        </c:ser>
        <c:dLbls>
          <c:showLegendKey val="0"/>
          <c:showVal val="0"/>
          <c:showCatName val="0"/>
          <c:showSerName val="0"/>
          <c:showPercent val="0"/>
          <c:showBubbleSize val="0"/>
        </c:dLbls>
        <c:gapWidth val="150"/>
        <c:axId val="122038456"/>
        <c:axId val="1220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ECA-4E02-9F1F-4084B74903AE}"/>
            </c:ext>
          </c:extLst>
        </c:ser>
        <c:dLbls>
          <c:showLegendKey val="0"/>
          <c:showVal val="0"/>
          <c:showCatName val="0"/>
          <c:showSerName val="0"/>
          <c:showPercent val="0"/>
          <c:showBubbleSize val="0"/>
        </c:dLbls>
        <c:marker val="1"/>
        <c:smooth val="0"/>
        <c:axId val="122038456"/>
        <c:axId val="122038848"/>
      </c:lineChart>
      <c:dateAx>
        <c:axId val="122038456"/>
        <c:scaling>
          <c:orientation val="minMax"/>
        </c:scaling>
        <c:delete val="1"/>
        <c:axPos val="b"/>
        <c:numFmt formatCode="ge" sourceLinked="1"/>
        <c:majorTickMark val="none"/>
        <c:minorTickMark val="none"/>
        <c:tickLblPos val="none"/>
        <c:crossAx val="122038848"/>
        <c:crosses val="autoZero"/>
        <c:auto val="1"/>
        <c:lblOffset val="100"/>
        <c:baseTimeUnit val="years"/>
      </c:dateAx>
      <c:valAx>
        <c:axId val="1220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48.85</c:v>
                </c:pt>
                <c:pt idx="1">
                  <c:v>50.37</c:v>
                </c:pt>
                <c:pt idx="2">
                  <c:v>53.48</c:v>
                </c:pt>
                <c:pt idx="3">
                  <c:v>53.94</c:v>
                </c:pt>
                <c:pt idx="4">
                  <c:v>44.91</c:v>
                </c:pt>
              </c:numCache>
            </c:numRef>
          </c:val>
          <c:extLst>
            <c:ext xmlns:c16="http://schemas.microsoft.com/office/drawing/2014/chart" uri="{C3380CC4-5D6E-409C-BE32-E72D297353CC}">
              <c16:uniqueId val="{00000000-01EC-4A32-818E-B0EB2A58BE0E}"/>
            </c:ext>
          </c:extLst>
        </c:ser>
        <c:dLbls>
          <c:showLegendKey val="0"/>
          <c:showVal val="0"/>
          <c:showCatName val="0"/>
          <c:showSerName val="0"/>
          <c:showPercent val="0"/>
          <c:showBubbleSize val="0"/>
        </c:dLbls>
        <c:gapWidth val="150"/>
        <c:axId val="201104560"/>
        <c:axId val="20110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01EC-4A32-818E-B0EB2A58BE0E}"/>
            </c:ext>
          </c:extLst>
        </c:ser>
        <c:dLbls>
          <c:showLegendKey val="0"/>
          <c:showVal val="0"/>
          <c:showCatName val="0"/>
          <c:showSerName val="0"/>
          <c:showPercent val="0"/>
          <c:showBubbleSize val="0"/>
        </c:dLbls>
        <c:marker val="1"/>
        <c:smooth val="0"/>
        <c:axId val="201104560"/>
        <c:axId val="201104952"/>
      </c:lineChart>
      <c:dateAx>
        <c:axId val="201104560"/>
        <c:scaling>
          <c:orientation val="minMax"/>
        </c:scaling>
        <c:delete val="1"/>
        <c:axPos val="b"/>
        <c:numFmt formatCode="ge" sourceLinked="1"/>
        <c:majorTickMark val="none"/>
        <c:minorTickMark val="none"/>
        <c:tickLblPos val="none"/>
        <c:crossAx val="201104952"/>
        <c:crosses val="autoZero"/>
        <c:auto val="1"/>
        <c:lblOffset val="100"/>
        <c:baseTimeUnit val="years"/>
      </c:dateAx>
      <c:valAx>
        <c:axId val="20110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96.87</c:v>
                </c:pt>
                <c:pt idx="1">
                  <c:v>97.11</c:v>
                </c:pt>
                <c:pt idx="2">
                  <c:v>96.92</c:v>
                </c:pt>
                <c:pt idx="3">
                  <c:v>96.91</c:v>
                </c:pt>
                <c:pt idx="4">
                  <c:v>96.89</c:v>
                </c:pt>
              </c:numCache>
            </c:numRef>
          </c:val>
          <c:extLst>
            <c:ext xmlns:c16="http://schemas.microsoft.com/office/drawing/2014/chart" uri="{C3380CC4-5D6E-409C-BE32-E72D297353CC}">
              <c16:uniqueId val="{00000000-4D11-4CD9-8E1D-6EB03696215A}"/>
            </c:ext>
          </c:extLst>
        </c:ser>
        <c:dLbls>
          <c:showLegendKey val="0"/>
          <c:showVal val="0"/>
          <c:showCatName val="0"/>
          <c:showSerName val="0"/>
          <c:showPercent val="0"/>
          <c:showBubbleSize val="0"/>
        </c:dLbls>
        <c:gapWidth val="150"/>
        <c:axId val="201106128"/>
        <c:axId val="20110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D11-4CD9-8E1D-6EB03696215A}"/>
            </c:ext>
          </c:extLst>
        </c:ser>
        <c:dLbls>
          <c:showLegendKey val="0"/>
          <c:showVal val="0"/>
          <c:showCatName val="0"/>
          <c:showSerName val="0"/>
          <c:showPercent val="0"/>
          <c:showBubbleSize val="0"/>
        </c:dLbls>
        <c:marker val="1"/>
        <c:smooth val="0"/>
        <c:axId val="201106128"/>
        <c:axId val="201106520"/>
      </c:lineChart>
      <c:dateAx>
        <c:axId val="201106128"/>
        <c:scaling>
          <c:orientation val="minMax"/>
        </c:scaling>
        <c:delete val="1"/>
        <c:axPos val="b"/>
        <c:numFmt formatCode="ge" sourceLinked="1"/>
        <c:majorTickMark val="none"/>
        <c:minorTickMark val="none"/>
        <c:tickLblPos val="none"/>
        <c:crossAx val="201106520"/>
        <c:crosses val="autoZero"/>
        <c:auto val="1"/>
        <c:lblOffset val="100"/>
        <c:baseTimeUnit val="years"/>
      </c:dateAx>
      <c:valAx>
        <c:axId val="20110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85.16</c:v>
                </c:pt>
                <c:pt idx="1">
                  <c:v>84.07</c:v>
                </c:pt>
                <c:pt idx="2">
                  <c:v>87.49</c:v>
                </c:pt>
                <c:pt idx="3">
                  <c:v>107.44</c:v>
                </c:pt>
                <c:pt idx="4">
                  <c:v>91.37</c:v>
                </c:pt>
              </c:numCache>
            </c:numRef>
          </c:val>
          <c:extLst>
            <c:ext xmlns:c16="http://schemas.microsoft.com/office/drawing/2014/chart" uri="{C3380CC4-5D6E-409C-BE32-E72D297353CC}">
              <c16:uniqueId val="{00000000-8109-4DCB-9DE0-63F0F0E38273}"/>
            </c:ext>
          </c:extLst>
        </c:ser>
        <c:dLbls>
          <c:showLegendKey val="0"/>
          <c:showVal val="0"/>
          <c:showCatName val="0"/>
          <c:showSerName val="0"/>
          <c:showPercent val="0"/>
          <c:showBubbleSize val="0"/>
        </c:dLbls>
        <c:gapWidth val="150"/>
        <c:axId val="122040024"/>
        <c:axId val="20060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9-4DCB-9DE0-63F0F0E38273}"/>
            </c:ext>
          </c:extLst>
        </c:ser>
        <c:dLbls>
          <c:showLegendKey val="0"/>
          <c:showVal val="0"/>
          <c:showCatName val="0"/>
          <c:showSerName val="0"/>
          <c:showPercent val="0"/>
          <c:showBubbleSize val="0"/>
        </c:dLbls>
        <c:marker val="1"/>
        <c:smooth val="0"/>
        <c:axId val="122040024"/>
        <c:axId val="200607368"/>
      </c:lineChart>
      <c:dateAx>
        <c:axId val="122040024"/>
        <c:scaling>
          <c:orientation val="minMax"/>
        </c:scaling>
        <c:delete val="1"/>
        <c:axPos val="b"/>
        <c:numFmt formatCode="ge" sourceLinked="1"/>
        <c:majorTickMark val="none"/>
        <c:minorTickMark val="none"/>
        <c:tickLblPos val="none"/>
        <c:crossAx val="200607368"/>
        <c:crosses val="autoZero"/>
        <c:auto val="1"/>
        <c:lblOffset val="100"/>
        <c:baseTimeUnit val="years"/>
      </c:dateAx>
      <c:valAx>
        <c:axId val="2006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56-4857-8099-3C2A5EA59B66}"/>
            </c:ext>
          </c:extLst>
        </c:ser>
        <c:dLbls>
          <c:showLegendKey val="0"/>
          <c:showVal val="0"/>
          <c:showCatName val="0"/>
          <c:showSerName val="0"/>
          <c:showPercent val="0"/>
          <c:showBubbleSize val="0"/>
        </c:dLbls>
        <c:gapWidth val="150"/>
        <c:axId val="200608544"/>
        <c:axId val="20060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6-4857-8099-3C2A5EA59B66}"/>
            </c:ext>
          </c:extLst>
        </c:ser>
        <c:dLbls>
          <c:showLegendKey val="0"/>
          <c:showVal val="0"/>
          <c:showCatName val="0"/>
          <c:showSerName val="0"/>
          <c:showPercent val="0"/>
          <c:showBubbleSize val="0"/>
        </c:dLbls>
        <c:marker val="1"/>
        <c:smooth val="0"/>
        <c:axId val="200608544"/>
        <c:axId val="200608936"/>
      </c:lineChart>
      <c:dateAx>
        <c:axId val="200608544"/>
        <c:scaling>
          <c:orientation val="minMax"/>
        </c:scaling>
        <c:delete val="1"/>
        <c:axPos val="b"/>
        <c:numFmt formatCode="ge" sourceLinked="1"/>
        <c:majorTickMark val="none"/>
        <c:minorTickMark val="none"/>
        <c:tickLblPos val="none"/>
        <c:crossAx val="200608936"/>
        <c:crosses val="autoZero"/>
        <c:auto val="1"/>
        <c:lblOffset val="100"/>
        <c:baseTimeUnit val="years"/>
      </c:dateAx>
      <c:valAx>
        <c:axId val="20060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0-4443-AB63-E60F4DBB821C}"/>
            </c:ext>
          </c:extLst>
        </c:ser>
        <c:dLbls>
          <c:showLegendKey val="0"/>
          <c:showVal val="0"/>
          <c:showCatName val="0"/>
          <c:showSerName val="0"/>
          <c:showPercent val="0"/>
          <c:showBubbleSize val="0"/>
        </c:dLbls>
        <c:gapWidth val="150"/>
        <c:axId val="200639712"/>
        <c:axId val="20064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0-4443-AB63-E60F4DBB821C}"/>
            </c:ext>
          </c:extLst>
        </c:ser>
        <c:dLbls>
          <c:showLegendKey val="0"/>
          <c:showVal val="0"/>
          <c:showCatName val="0"/>
          <c:showSerName val="0"/>
          <c:showPercent val="0"/>
          <c:showBubbleSize val="0"/>
        </c:dLbls>
        <c:marker val="1"/>
        <c:smooth val="0"/>
        <c:axId val="200639712"/>
        <c:axId val="200640104"/>
      </c:lineChart>
      <c:dateAx>
        <c:axId val="200639712"/>
        <c:scaling>
          <c:orientation val="minMax"/>
        </c:scaling>
        <c:delete val="1"/>
        <c:axPos val="b"/>
        <c:numFmt formatCode="ge" sourceLinked="1"/>
        <c:majorTickMark val="none"/>
        <c:minorTickMark val="none"/>
        <c:tickLblPos val="none"/>
        <c:crossAx val="200640104"/>
        <c:crosses val="autoZero"/>
        <c:auto val="1"/>
        <c:lblOffset val="100"/>
        <c:baseTimeUnit val="years"/>
      </c:dateAx>
      <c:valAx>
        <c:axId val="20064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2-46A8-A9D9-46B6ACCDF7F3}"/>
            </c:ext>
          </c:extLst>
        </c:ser>
        <c:dLbls>
          <c:showLegendKey val="0"/>
          <c:showVal val="0"/>
          <c:showCatName val="0"/>
          <c:showSerName val="0"/>
          <c:showPercent val="0"/>
          <c:showBubbleSize val="0"/>
        </c:dLbls>
        <c:gapWidth val="150"/>
        <c:axId val="200641672"/>
        <c:axId val="20064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2-46A8-A9D9-46B6ACCDF7F3}"/>
            </c:ext>
          </c:extLst>
        </c:ser>
        <c:dLbls>
          <c:showLegendKey val="0"/>
          <c:showVal val="0"/>
          <c:showCatName val="0"/>
          <c:showSerName val="0"/>
          <c:showPercent val="0"/>
          <c:showBubbleSize val="0"/>
        </c:dLbls>
        <c:marker val="1"/>
        <c:smooth val="0"/>
        <c:axId val="200641672"/>
        <c:axId val="200642064"/>
      </c:lineChart>
      <c:dateAx>
        <c:axId val="200641672"/>
        <c:scaling>
          <c:orientation val="minMax"/>
        </c:scaling>
        <c:delete val="1"/>
        <c:axPos val="b"/>
        <c:numFmt formatCode="ge" sourceLinked="1"/>
        <c:majorTickMark val="none"/>
        <c:minorTickMark val="none"/>
        <c:tickLblPos val="none"/>
        <c:crossAx val="200642064"/>
        <c:crosses val="autoZero"/>
        <c:auto val="1"/>
        <c:lblOffset val="100"/>
        <c:baseTimeUnit val="years"/>
      </c:dateAx>
      <c:valAx>
        <c:axId val="20064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4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D6-44F3-8E38-4114BBC0E286}"/>
            </c:ext>
          </c:extLst>
        </c:ser>
        <c:dLbls>
          <c:showLegendKey val="0"/>
          <c:showVal val="0"/>
          <c:showCatName val="0"/>
          <c:showSerName val="0"/>
          <c:showPercent val="0"/>
          <c:showBubbleSize val="0"/>
        </c:dLbls>
        <c:gapWidth val="150"/>
        <c:axId val="200920824"/>
        <c:axId val="2009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D6-44F3-8E38-4114BBC0E286}"/>
            </c:ext>
          </c:extLst>
        </c:ser>
        <c:dLbls>
          <c:showLegendKey val="0"/>
          <c:showVal val="0"/>
          <c:showCatName val="0"/>
          <c:showSerName val="0"/>
          <c:showPercent val="0"/>
          <c:showBubbleSize val="0"/>
        </c:dLbls>
        <c:marker val="1"/>
        <c:smooth val="0"/>
        <c:axId val="200920824"/>
        <c:axId val="200921216"/>
      </c:lineChart>
      <c:dateAx>
        <c:axId val="200920824"/>
        <c:scaling>
          <c:orientation val="minMax"/>
        </c:scaling>
        <c:delete val="1"/>
        <c:axPos val="b"/>
        <c:numFmt formatCode="ge" sourceLinked="1"/>
        <c:majorTickMark val="none"/>
        <c:minorTickMark val="none"/>
        <c:tickLblPos val="none"/>
        <c:crossAx val="200921216"/>
        <c:crosses val="autoZero"/>
        <c:auto val="1"/>
        <c:lblOffset val="100"/>
        <c:baseTimeUnit val="years"/>
      </c:dateAx>
      <c:valAx>
        <c:axId val="200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2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934.1</c:v>
                </c:pt>
                <c:pt idx="1">
                  <c:v>854.1</c:v>
                </c:pt>
                <c:pt idx="2">
                  <c:v>743.79</c:v>
                </c:pt>
                <c:pt idx="3" formatCode="#,##0.00;&quot;△&quot;#,##0.00">
                  <c:v>0</c:v>
                </c:pt>
                <c:pt idx="4">
                  <c:v>585.91999999999996</c:v>
                </c:pt>
              </c:numCache>
            </c:numRef>
          </c:val>
          <c:extLst>
            <c:ext xmlns:c16="http://schemas.microsoft.com/office/drawing/2014/chart" uri="{C3380CC4-5D6E-409C-BE32-E72D297353CC}">
              <c16:uniqueId val="{00000000-B2E5-4B77-BD63-B4B5CF823EA4}"/>
            </c:ext>
          </c:extLst>
        </c:ser>
        <c:dLbls>
          <c:showLegendKey val="0"/>
          <c:showVal val="0"/>
          <c:showCatName val="0"/>
          <c:showSerName val="0"/>
          <c:showPercent val="0"/>
          <c:showBubbleSize val="0"/>
        </c:dLbls>
        <c:gapWidth val="150"/>
        <c:axId val="200641280"/>
        <c:axId val="20063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B2E5-4B77-BD63-B4B5CF823EA4}"/>
            </c:ext>
          </c:extLst>
        </c:ser>
        <c:dLbls>
          <c:showLegendKey val="0"/>
          <c:showVal val="0"/>
          <c:showCatName val="0"/>
          <c:showSerName val="0"/>
          <c:showPercent val="0"/>
          <c:showBubbleSize val="0"/>
        </c:dLbls>
        <c:marker val="1"/>
        <c:smooth val="0"/>
        <c:axId val="200641280"/>
        <c:axId val="200639320"/>
      </c:lineChart>
      <c:dateAx>
        <c:axId val="200641280"/>
        <c:scaling>
          <c:orientation val="minMax"/>
        </c:scaling>
        <c:delete val="1"/>
        <c:axPos val="b"/>
        <c:numFmt formatCode="ge" sourceLinked="1"/>
        <c:majorTickMark val="none"/>
        <c:minorTickMark val="none"/>
        <c:tickLblPos val="none"/>
        <c:crossAx val="200639320"/>
        <c:crosses val="autoZero"/>
        <c:auto val="1"/>
        <c:lblOffset val="100"/>
        <c:baseTimeUnit val="years"/>
      </c:dateAx>
      <c:valAx>
        <c:axId val="20063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19.93</c:v>
                </c:pt>
                <c:pt idx="1">
                  <c:v>21.85</c:v>
                </c:pt>
                <c:pt idx="2">
                  <c:v>21.11</c:v>
                </c:pt>
                <c:pt idx="3">
                  <c:v>19.690000000000001</c:v>
                </c:pt>
                <c:pt idx="4">
                  <c:v>20.58</c:v>
                </c:pt>
              </c:numCache>
            </c:numRef>
          </c:val>
          <c:extLst>
            <c:ext xmlns:c16="http://schemas.microsoft.com/office/drawing/2014/chart" uri="{C3380CC4-5D6E-409C-BE32-E72D297353CC}">
              <c16:uniqueId val="{00000000-BC61-4D5F-919D-993011DF36D8}"/>
            </c:ext>
          </c:extLst>
        </c:ser>
        <c:dLbls>
          <c:showLegendKey val="0"/>
          <c:showVal val="0"/>
          <c:showCatName val="0"/>
          <c:showSerName val="0"/>
          <c:showPercent val="0"/>
          <c:showBubbleSize val="0"/>
        </c:dLbls>
        <c:gapWidth val="150"/>
        <c:axId val="200923176"/>
        <c:axId val="20092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BC61-4D5F-919D-993011DF36D8}"/>
            </c:ext>
          </c:extLst>
        </c:ser>
        <c:dLbls>
          <c:showLegendKey val="0"/>
          <c:showVal val="0"/>
          <c:showCatName val="0"/>
          <c:showSerName val="0"/>
          <c:showPercent val="0"/>
          <c:showBubbleSize val="0"/>
        </c:dLbls>
        <c:marker val="1"/>
        <c:smooth val="0"/>
        <c:axId val="200923176"/>
        <c:axId val="200923568"/>
      </c:lineChart>
      <c:dateAx>
        <c:axId val="200923176"/>
        <c:scaling>
          <c:orientation val="minMax"/>
        </c:scaling>
        <c:delete val="1"/>
        <c:axPos val="b"/>
        <c:numFmt formatCode="ge" sourceLinked="1"/>
        <c:majorTickMark val="none"/>
        <c:minorTickMark val="none"/>
        <c:tickLblPos val="none"/>
        <c:crossAx val="200923568"/>
        <c:crosses val="autoZero"/>
        <c:auto val="1"/>
        <c:lblOffset val="100"/>
        <c:baseTimeUnit val="years"/>
      </c:dateAx>
      <c:valAx>
        <c:axId val="20092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412.34</c:v>
                </c:pt>
                <c:pt idx="1">
                  <c:v>366.51</c:v>
                </c:pt>
                <c:pt idx="2">
                  <c:v>371.44</c:v>
                </c:pt>
                <c:pt idx="3">
                  <c:v>394.56</c:v>
                </c:pt>
                <c:pt idx="4">
                  <c:v>453.99</c:v>
                </c:pt>
              </c:numCache>
            </c:numRef>
          </c:val>
          <c:extLst>
            <c:ext xmlns:c16="http://schemas.microsoft.com/office/drawing/2014/chart" uri="{C3380CC4-5D6E-409C-BE32-E72D297353CC}">
              <c16:uniqueId val="{00000000-8238-4765-B38A-52FB6696FD0E}"/>
            </c:ext>
          </c:extLst>
        </c:ser>
        <c:dLbls>
          <c:showLegendKey val="0"/>
          <c:showVal val="0"/>
          <c:showCatName val="0"/>
          <c:showSerName val="0"/>
          <c:showPercent val="0"/>
          <c:showBubbleSize val="0"/>
        </c:dLbls>
        <c:gapWidth val="150"/>
        <c:axId val="200610896"/>
        <c:axId val="20061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8238-4765-B38A-52FB6696FD0E}"/>
            </c:ext>
          </c:extLst>
        </c:ser>
        <c:dLbls>
          <c:showLegendKey val="0"/>
          <c:showVal val="0"/>
          <c:showCatName val="0"/>
          <c:showSerName val="0"/>
          <c:showPercent val="0"/>
          <c:showBubbleSize val="0"/>
        </c:dLbls>
        <c:marker val="1"/>
        <c:smooth val="0"/>
        <c:axId val="200610896"/>
        <c:axId val="200610504"/>
      </c:lineChart>
      <c:dateAx>
        <c:axId val="200610896"/>
        <c:scaling>
          <c:orientation val="minMax"/>
        </c:scaling>
        <c:delete val="1"/>
        <c:axPos val="b"/>
        <c:numFmt formatCode="ge" sourceLinked="1"/>
        <c:majorTickMark val="none"/>
        <c:minorTickMark val="none"/>
        <c:tickLblPos val="none"/>
        <c:crossAx val="200610504"/>
        <c:crosses val="autoZero"/>
        <c:auto val="1"/>
        <c:lblOffset val="100"/>
        <c:baseTimeUnit val="years"/>
      </c:dateAx>
      <c:valAx>
        <c:axId val="2006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飛島村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4615</v>
      </c>
      <c r="AM8" s="73"/>
      <c r="AN8" s="73"/>
      <c r="AO8" s="73"/>
      <c r="AP8" s="73"/>
      <c r="AQ8" s="73"/>
      <c r="AR8" s="73"/>
      <c r="AS8" s="73"/>
      <c r="AT8" s="72">
        <f>データ!T6</f>
        <v>22.42</v>
      </c>
      <c r="AU8" s="72"/>
      <c r="AV8" s="72"/>
      <c r="AW8" s="72"/>
      <c r="AX8" s="72"/>
      <c r="AY8" s="72"/>
      <c r="AZ8" s="72"/>
      <c r="BA8" s="72"/>
      <c r="BB8" s="72">
        <f>データ!U6</f>
        <v>205.84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87.25</v>
      </c>
      <c r="Q10" s="72"/>
      <c r="R10" s="72"/>
      <c r="S10" s="72"/>
      <c r="T10" s="72"/>
      <c r="U10" s="72"/>
      <c r="V10" s="72"/>
      <c r="W10" s="72">
        <f>データ!Q6</f>
        <v>90</v>
      </c>
      <c r="X10" s="72"/>
      <c r="Y10" s="72"/>
      <c r="Z10" s="72"/>
      <c r="AA10" s="72"/>
      <c r="AB10" s="72"/>
      <c r="AC10" s="72"/>
      <c r="AD10" s="73">
        <f>データ!R6</f>
        <v>1899</v>
      </c>
      <c r="AE10" s="73"/>
      <c r="AF10" s="73"/>
      <c r="AG10" s="73"/>
      <c r="AH10" s="73"/>
      <c r="AI10" s="73"/>
      <c r="AJ10" s="73"/>
      <c r="AK10" s="2"/>
      <c r="AL10" s="73">
        <f>データ!V6</f>
        <v>4017</v>
      </c>
      <c r="AM10" s="73"/>
      <c r="AN10" s="73"/>
      <c r="AO10" s="73"/>
      <c r="AP10" s="73"/>
      <c r="AQ10" s="73"/>
      <c r="AR10" s="73"/>
      <c r="AS10" s="73"/>
      <c r="AT10" s="72">
        <f>データ!W6</f>
        <v>2.27</v>
      </c>
      <c r="AU10" s="72"/>
      <c r="AV10" s="72"/>
      <c r="AW10" s="72"/>
      <c r="AX10" s="72"/>
      <c r="AY10" s="72"/>
      <c r="AZ10" s="72"/>
      <c r="BA10" s="72"/>
      <c r="BB10" s="72">
        <f>データ!X6</f>
        <v>1769.6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234273</v>
      </c>
      <c r="D6" s="33">
        <f t="shared" si="3"/>
        <v>47</v>
      </c>
      <c r="E6" s="33">
        <f t="shared" si="3"/>
        <v>17</v>
      </c>
      <c r="F6" s="33">
        <f t="shared" si="3"/>
        <v>5</v>
      </c>
      <c r="G6" s="33">
        <f t="shared" si="3"/>
        <v>0</v>
      </c>
      <c r="H6" s="33" t="str">
        <f t="shared" si="3"/>
        <v>愛知県　飛島村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87.25</v>
      </c>
      <c r="Q6" s="34">
        <f t="shared" si="3"/>
        <v>90</v>
      </c>
      <c r="R6" s="34">
        <f t="shared" si="3"/>
        <v>1899</v>
      </c>
      <c r="S6" s="34">
        <f t="shared" si="3"/>
        <v>4615</v>
      </c>
      <c r="T6" s="34">
        <f t="shared" si="3"/>
        <v>22.42</v>
      </c>
      <c r="U6" s="34">
        <f t="shared" si="3"/>
        <v>205.84</v>
      </c>
      <c r="V6" s="34">
        <f t="shared" si="3"/>
        <v>4017</v>
      </c>
      <c r="W6" s="34">
        <f t="shared" si="3"/>
        <v>2.27</v>
      </c>
      <c r="X6" s="34">
        <f t="shared" si="3"/>
        <v>1769.6</v>
      </c>
      <c r="Y6" s="35">
        <f>IF(Y7="",NA(),Y7)</f>
        <v>85.16</v>
      </c>
      <c r="Z6" s="35">
        <f t="shared" ref="Z6:AH6" si="4">IF(Z7="",NA(),Z7)</f>
        <v>84.07</v>
      </c>
      <c r="AA6" s="35">
        <f t="shared" si="4"/>
        <v>87.49</v>
      </c>
      <c r="AB6" s="35">
        <f t="shared" si="4"/>
        <v>107.44</v>
      </c>
      <c r="AC6" s="35">
        <f t="shared" si="4"/>
        <v>91.37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934.1</v>
      </c>
      <c r="BG6" s="35">
        <f t="shared" ref="BG6:BO6" si="7">IF(BG7="",NA(),BG7)</f>
        <v>854.1</v>
      </c>
      <c r="BH6" s="35">
        <f t="shared" si="7"/>
        <v>743.79</v>
      </c>
      <c r="BI6" s="34">
        <f t="shared" si="7"/>
        <v>0</v>
      </c>
      <c r="BJ6" s="35">
        <f t="shared" si="7"/>
        <v>585.91999999999996</v>
      </c>
      <c r="BK6" s="35">
        <f t="shared" si="7"/>
        <v>1197.82</v>
      </c>
      <c r="BL6" s="35">
        <f t="shared" si="7"/>
        <v>1126.77</v>
      </c>
      <c r="BM6" s="35">
        <f t="shared" si="7"/>
        <v>1044.8</v>
      </c>
      <c r="BN6" s="35">
        <f t="shared" si="7"/>
        <v>1081.8</v>
      </c>
      <c r="BO6" s="35">
        <f t="shared" si="7"/>
        <v>974.93</v>
      </c>
      <c r="BP6" s="34" t="str">
        <f>IF(BP7="","",IF(BP7="-","【-】","【"&amp;SUBSTITUTE(TEXT(BP7,"#,##0.00"),"-","△")&amp;"】"))</f>
        <v>【914.53】</v>
      </c>
      <c r="BQ6" s="35">
        <f>IF(BQ7="",NA(),BQ7)</f>
        <v>19.93</v>
      </c>
      <c r="BR6" s="35">
        <f t="shared" ref="BR6:BZ6" si="8">IF(BR7="",NA(),BR7)</f>
        <v>21.85</v>
      </c>
      <c r="BS6" s="35">
        <f t="shared" si="8"/>
        <v>21.11</v>
      </c>
      <c r="BT6" s="35">
        <f t="shared" si="8"/>
        <v>19.690000000000001</v>
      </c>
      <c r="BU6" s="35">
        <f t="shared" si="8"/>
        <v>20.58</v>
      </c>
      <c r="BV6" s="35">
        <f t="shared" si="8"/>
        <v>51.03</v>
      </c>
      <c r="BW6" s="35">
        <f t="shared" si="8"/>
        <v>50.9</v>
      </c>
      <c r="BX6" s="35">
        <f t="shared" si="8"/>
        <v>50.82</v>
      </c>
      <c r="BY6" s="35">
        <f t="shared" si="8"/>
        <v>52.19</v>
      </c>
      <c r="BZ6" s="35">
        <f t="shared" si="8"/>
        <v>55.32</v>
      </c>
      <c r="CA6" s="34" t="str">
        <f>IF(CA7="","",IF(CA7="-","【-】","【"&amp;SUBSTITUTE(TEXT(CA7,"#,##0.00"),"-","△")&amp;"】"))</f>
        <v>【55.73】</v>
      </c>
      <c r="CB6" s="35">
        <f>IF(CB7="",NA(),CB7)</f>
        <v>412.34</v>
      </c>
      <c r="CC6" s="35">
        <f t="shared" ref="CC6:CK6" si="9">IF(CC7="",NA(),CC7)</f>
        <v>366.51</v>
      </c>
      <c r="CD6" s="35">
        <f t="shared" si="9"/>
        <v>371.44</v>
      </c>
      <c r="CE6" s="35">
        <f t="shared" si="9"/>
        <v>394.56</v>
      </c>
      <c r="CF6" s="35">
        <f t="shared" si="9"/>
        <v>453.99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48.85</v>
      </c>
      <c r="CN6" s="35">
        <f t="shared" ref="CN6:CV6" si="10">IF(CN7="",NA(),CN7)</f>
        <v>50.37</v>
      </c>
      <c r="CO6" s="35">
        <f t="shared" si="10"/>
        <v>53.48</v>
      </c>
      <c r="CP6" s="35">
        <f t="shared" si="10"/>
        <v>53.94</v>
      </c>
      <c r="CQ6" s="35">
        <f t="shared" si="10"/>
        <v>44.91</v>
      </c>
      <c r="CR6" s="35">
        <f t="shared" si="10"/>
        <v>54.74</v>
      </c>
      <c r="CS6" s="35">
        <f t="shared" si="10"/>
        <v>53.78</v>
      </c>
      <c r="CT6" s="35">
        <f t="shared" si="10"/>
        <v>53.24</v>
      </c>
      <c r="CU6" s="35">
        <f t="shared" si="10"/>
        <v>52.31</v>
      </c>
      <c r="CV6" s="35">
        <f t="shared" si="10"/>
        <v>60.65</v>
      </c>
      <c r="CW6" s="34" t="str">
        <f>IF(CW7="","",IF(CW7="-","【-】","【"&amp;SUBSTITUTE(TEXT(CW7,"#,##0.00"),"-","△")&amp;"】"))</f>
        <v>【59.15】</v>
      </c>
      <c r="CX6" s="35">
        <f>IF(CX7="",NA(),CX7)</f>
        <v>96.87</v>
      </c>
      <c r="CY6" s="35">
        <f t="shared" ref="CY6:DG6" si="11">IF(CY7="",NA(),CY7)</f>
        <v>97.11</v>
      </c>
      <c r="CZ6" s="35">
        <f t="shared" si="11"/>
        <v>96.92</v>
      </c>
      <c r="DA6" s="35">
        <f t="shared" si="11"/>
        <v>96.91</v>
      </c>
      <c r="DB6" s="35">
        <f t="shared" si="11"/>
        <v>96.89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234273</v>
      </c>
      <c r="D7" s="37">
        <v>47</v>
      </c>
      <c r="E7" s="37">
        <v>17</v>
      </c>
      <c r="F7" s="37">
        <v>5</v>
      </c>
      <c r="G7" s="37">
        <v>0</v>
      </c>
      <c r="H7" s="37" t="s">
        <v>109</v>
      </c>
      <c r="I7" s="37" t="s">
        <v>110</v>
      </c>
      <c r="J7" s="37" t="s">
        <v>111</v>
      </c>
      <c r="K7" s="37" t="s">
        <v>112</v>
      </c>
      <c r="L7" s="37" t="s">
        <v>113</v>
      </c>
      <c r="M7" s="37"/>
      <c r="N7" s="38" t="s">
        <v>114</v>
      </c>
      <c r="O7" s="38" t="s">
        <v>115</v>
      </c>
      <c r="P7" s="38">
        <v>87.25</v>
      </c>
      <c r="Q7" s="38">
        <v>90</v>
      </c>
      <c r="R7" s="38">
        <v>1899</v>
      </c>
      <c r="S7" s="38">
        <v>4615</v>
      </c>
      <c r="T7" s="38">
        <v>22.42</v>
      </c>
      <c r="U7" s="38">
        <v>205.84</v>
      </c>
      <c r="V7" s="38">
        <v>4017</v>
      </c>
      <c r="W7" s="38">
        <v>2.27</v>
      </c>
      <c r="X7" s="38">
        <v>1769.6</v>
      </c>
      <c r="Y7" s="38">
        <v>85.16</v>
      </c>
      <c r="Z7" s="38">
        <v>84.07</v>
      </c>
      <c r="AA7" s="38">
        <v>87.49</v>
      </c>
      <c r="AB7" s="38">
        <v>107.44</v>
      </c>
      <c r="AC7" s="38">
        <v>91.37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934.1</v>
      </c>
      <c r="BG7" s="38">
        <v>854.1</v>
      </c>
      <c r="BH7" s="38">
        <v>743.79</v>
      </c>
      <c r="BI7" s="38">
        <v>0</v>
      </c>
      <c r="BJ7" s="38">
        <v>585.91999999999996</v>
      </c>
      <c r="BK7" s="38">
        <v>1197.82</v>
      </c>
      <c r="BL7" s="38">
        <v>1126.77</v>
      </c>
      <c r="BM7" s="38">
        <v>1044.8</v>
      </c>
      <c r="BN7" s="38">
        <v>1081.8</v>
      </c>
      <c r="BO7" s="38">
        <v>974.93</v>
      </c>
      <c r="BP7" s="38">
        <v>914.53</v>
      </c>
      <c r="BQ7" s="38">
        <v>19.93</v>
      </c>
      <c r="BR7" s="38">
        <v>21.85</v>
      </c>
      <c r="BS7" s="38">
        <v>21.11</v>
      </c>
      <c r="BT7" s="38">
        <v>19.690000000000001</v>
      </c>
      <c r="BU7" s="38">
        <v>20.58</v>
      </c>
      <c r="BV7" s="38">
        <v>51.03</v>
      </c>
      <c r="BW7" s="38">
        <v>50.9</v>
      </c>
      <c r="BX7" s="38">
        <v>50.82</v>
      </c>
      <c r="BY7" s="38">
        <v>52.19</v>
      </c>
      <c r="BZ7" s="38">
        <v>55.32</v>
      </c>
      <c r="CA7" s="38">
        <v>55.73</v>
      </c>
      <c r="CB7" s="38">
        <v>412.34</v>
      </c>
      <c r="CC7" s="38">
        <v>366.51</v>
      </c>
      <c r="CD7" s="38">
        <v>371.44</v>
      </c>
      <c r="CE7" s="38">
        <v>394.56</v>
      </c>
      <c r="CF7" s="38">
        <v>453.99</v>
      </c>
      <c r="CG7" s="38">
        <v>289.60000000000002</v>
      </c>
      <c r="CH7" s="38">
        <v>293.27</v>
      </c>
      <c r="CI7" s="38">
        <v>300.52</v>
      </c>
      <c r="CJ7" s="38">
        <v>296.14</v>
      </c>
      <c r="CK7" s="38">
        <v>283.17</v>
      </c>
      <c r="CL7" s="38">
        <v>276.77999999999997</v>
      </c>
      <c r="CM7" s="38">
        <v>48.85</v>
      </c>
      <c r="CN7" s="38">
        <v>50.37</v>
      </c>
      <c r="CO7" s="38">
        <v>53.48</v>
      </c>
      <c r="CP7" s="38">
        <v>53.94</v>
      </c>
      <c r="CQ7" s="38">
        <v>44.91</v>
      </c>
      <c r="CR7" s="38">
        <v>54.74</v>
      </c>
      <c r="CS7" s="38">
        <v>53.78</v>
      </c>
      <c r="CT7" s="38">
        <v>53.24</v>
      </c>
      <c r="CU7" s="38">
        <v>52.31</v>
      </c>
      <c r="CV7" s="38">
        <v>60.65</v>
      </c>
      <c r="CW7" s="38">
        <v>59.15</v>
      </c>
      <c r="CX7" s="38">
        <v>96.87</v>
      </c>
      <c r="CY7" s="38">
        <v>97.11</v>
      </c>
      <c r="CZ7" s="38">
        <v>96.92</v>
      </c>
      <c r="DA7" s="38">
        <v>96.91</v>
      </c>
      <c r="DB7" s="38">
        <v>96.89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2018-02-22T07:34:48Z</cp:lastPrinted>
  <dcterms:created xsi:type="dcterms:W3CDTF">2017-12-25T02:30:10Z</dcterms:created>
  <dcterms:modified xsi:type="dcterms:W3CDTF">2018-02-22T07:36:31Z</dcterms:modified>
  <cp:category/>
</cp:coreProperties>
</file>