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AT8" i="4" s="1"/>
  <c r="R6" i="5"/>
  <c r="AL8" i="4" s="1"/>
  <c r="Q6" i="5"/>
  <c r="W10" i="4" s="1"/>
  <c r="P6" i="5"/>
  <c r="P10" i="4" s="1"/>
  <c r="O6" i="5"/>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E85" i="4"/>
  <c r="BB10" i="4"/>
  <c r="AT10" i="4"/>
  <c r="I10" i="4"/>
  <c r="B10" i="4"/>
  <c r="BB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<sst xmlns="http://schemas.openxmlformats.org/spreadsheetml/2006/main" count="232" uniqueCount="120">
  <si>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</si>
  <si>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</si>
  <si>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</si>
  <si>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</si>
  <si>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</si>
  <si>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</si>
  <si>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</si>
  <si>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</si>
  <si>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</si>
  <si>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</si>
  <si>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</si>
  <si>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</si>
  <si>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</si>
  <si>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</si>
  <si>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</si>
  <si>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</si>
  <si>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</si>
  <si>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</si>
  <si>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</si>
  <si>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</si>
  <si>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</si>
  <si>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</si>
  <si>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</si>
  <si>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</si>
  <si>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</si>
  <si>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</si>
  <si>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</si>
  <si>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</si>
  <si>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</si>
  <si>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</si>
  <si>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</si>
  <si>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</si>
  <si>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</si>
  <si>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</si>
  <si>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</si>
  <si>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</si>
  <si>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</si>
  <si>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</si>
  <si>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</si>
  <si>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</si>
  <si>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</si>
  <si>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</si>
  <si>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</si>
  <si>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</si>
  <si>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</si>
  <si>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</si>
  <si>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</si>
  <si>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</si>
  <si>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</si>
  <si>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</si>
  <si>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</si>
  <si>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</si>
  <si>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</si>
  <si>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</si>
  <si>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</si>
  <si>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</si>
  <si>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</si>
  <si>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</si>
  <si>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</si>
  <si>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</si>
  <si>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</si>
  <si>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</si>
  <si>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</si>
  <si>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</si>
  <si>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</si>
  <si>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</si>
  <si>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</si>
  <si>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</si>
  <si>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</si>
  <si>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</si>
  <si>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</si>
  <si>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</si>
  <si>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</si>
  <si>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</si>
  <si>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</si>
  <si>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</si>
  <si>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</si>
  <si>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</si>
  <si>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</si>
  <si>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</si>
  <si>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</si>
  <si>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</si>
  <si>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</si>
  <si>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</si>
  <si>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</si>
  <si>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</si>
  <si>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</si>
  <si>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</si>
  <si>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</si>
  <si>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</si>
  <si>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</si>
  <si>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</si>
  <si>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</si>
  <si>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</si>
  <si>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</si>
  <si>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</si>
  <si>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</si>
  <si>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</si>
  <si>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</si>
  <si>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</si>
  <si>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</si>
  <si>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</si>
  <si>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</si>
  <si>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</si>
  <si>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</si>
  <si>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東浦町</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</si>
  <si>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</si>
  <si>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</si>
  <si>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</si>
  <si>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</si>
  <si>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</si>
  <si>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</si>
  <si>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</si>
  <si>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</si>
  <si>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</si>
  <si>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</si>
  <si>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</si>
  <si>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今後、これまでに整備した水道施設の維持や更新に対する資金確保が課題となっていく。しかしながら、人口減少や節水型家電の普及等の影響で、水需要の伸びを期待することは難しくなってきているため、料金改定による収益確保や費用削減を行っていく必要がある。
　また、経営戦略については平成32年度までに策定予定であり、平成30年度に改定を予定している水道ビジョンを基に検討していく。</t>
    <rPh sb="127" eb="129">
      <t>ケイエイ</t>
    </rPh>
    <rPh sb="129" eb="131">
      <t>センリャク</t>
    </rPh>
    <rPh sb="136" eb="138">
      <t>ヘイセイ</t>
    </rPh>
    <rPh sb="140" eb="142">
      <t>ネンド</t>
    </rPh>
    <rPh sb="145" eb="147">
      <t>サクテイ</t>
    </rPh>
    <rPh sb="147" eb="149">
      <t>ヨテイ</t>
    </rPh>
    <rPh sb="153" eb="155">
      <t>ヘイセイ</t>
    </rPh>
    <rPh sb="157" eb="159">
      <t>ネンド</t>
    </rPh>
    <rPh sb="160" eb="162">
      <t>カイテイ</t>
    </rPh>
    <rPh sb="163" eb="165">
      <t>ヨテイ</t>
    </rPh>
    <rPh sb="169" eb="171">
      <t>スイドウ</t>
    </rPh>
    <rPh sb="176" eb="177">
      <t>モト</t>
    </rPh>
    <rPh sb="178" eb="180">
      <t>ケントウ</t>
    </rPh>
    <phoneticPr fontId="4"/>
  </si>
  <si>
    <t>　①経常収支比率及び⑤料金回収率については100％を超えており、⑦施設利用率及び⑧有収率についても全国平均及び類似団体の平均値を上回っているため、今後も維持向上に努めていきたい。
　③流動比率が平成28年度で減少したのは、決算時における未払金の残高が平成27年度に比べて大きかったため。
　現状数値は、全国平均と比較しても良好であると思われるが、人口減少や節水型家電の普及等から、給水収益の減少が見込まれるため、今後、水道料金改定等の対応を行っていく必要がある。</t>
    <rPh sb="97" eb="99">
      <t>ヘイセイ</t>
    </rPh>
    <rPh sb="104" eb="106">
      <t>ゲンショウ</t>
    </rPh>
    <rPh sb="125" eb="127">
      <t>ヘイセイ</t>
    </rPh>
    <rPh sb="129" eb="131">
      <t>ネンド</t>
    </rPh>
    <rPh sb="132" eb="133">
      <t>クラ</t>
    </rPh>
    <rPh sb="135" eb="136">
      <t>オオ</t>
    </rPh>
    <phoneticPr fontId="4"/>
  </si>
  <si>
    <t>事業開始後約50年が経過しており、今後も耐用年数を迎える管路が増加する傾向にある。
②管路経年化率の数値が平成27年度で増加しているのは、平成26年度までは老朽管としてφ50mm以下は計上していなかったのに対して、平成27年度はそれも含めて計算しているため。
また、下水道管布設に伴う配水管の支障移転工事の減少に伴い、③管路更新率が1.01%から0.75%に下がった結果となったが、一定の老朽管率を保つよう経営状態を踏まえた管路の更新計画を策定後、財源の確保、更新計画に基づき老朽管の布設替えを行う必要がある。</t>
    <rPh sb="43" eb="45">
      <t>カンロ</t>
    </rPh>
    <rPh sb="45" eb="48">
      <t>ケイネンカ</t>
    </rPh>
    <rPh sb="48" eb="49">
      <t>リツ</t>
    </rPh>
    <rPh sb="50" eb="52">
      <t>スウチ</t>
    </rPh>
    <rPh sb="53" eb="55">
      <t>ヘイセイ</t>
    </rPh>
    <rPh sb="57" eb="59">
      <t>ネンド</t>
    </rPh>
    <rPh sb="60" eb="62">
      <t>ゾウカ</t>
    </rPh>
    <rPh sb="69" eb="71">
      <t>ヘイセイ</t>
    </rPh>
    <rPh sb="73" eb="75">
      <t>ネンド</t>
    </rPh>
    <rPh sb="78" eb="80">
      <t>ロウキュウ</t>
    </rPh>
    <rPh sb="80" eb="81">
      <t>カン</t>
    </rPh>
    <rPh sb="89" eb="91">
      <t>イカ</t>
    </rPh>
    <rPh sb="92" eb="94">
      <t>ケイジョウ</t>
    </rPh>
    <rPh sb="103" eb="104">
      <t>タイ</t>
    </rPh>
    <rPh sb="107" eb="109">
      <t>ヘイセイ</t>
    </rPh>
    <rPh sb="111" eb="113">
      <t>ネンド</t>
    </rPh>
    <rPh sb="117" eb="118">
      <t>フク</t>
    </rPh>
    <rPh sb="120" eb="122">
      <t>ケイサン</t>
    </rPh>
    <rPh sb="133" eb="136">
      <t>ゲスイドウ</t>
    </rPh>
    <rPh sb="136" eb="137">
      <t>カン</t>
    </rPh>
    <rPh sb="137" eb="139">
      <t>フセツ</t>
    </rPh>
    <rPh sb="140" eb="141">
      <t>トモナ</t>
    </rPh>
    <rPh sb="142" eb="145">
      <t>ハイスイカン</t>
    </rPh>
    <rPh sb="146" eb="148">
      <t>シショウ</t>
    </rPh>
    <rPh sb="148" eb="150">
      <t>イテン</t>
    </rPh>
    <rPh sb="150" eb="152">
      <t>コウジ</t>
    </rPh>
    <rPh sb="153" eb="155">
      <t>ゲンショウ</t>
    </rPh>
    <rPh sb="156" eb="157">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</si>
</sst>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1.27</c:v>
                </c:pt>
                <c:pt idx="1">
                  <c:v>1.38</c:v>
                </c:pt>
                <c:pt idx="2">
                  <c:v>1.98</c:v>
                </c:pt>
                <c:pt idx="3">
                  <c:v>1.01</c:v>
                </c:pt>
                <c:pt idx="4">
                  <c:v>0.75</c:v>
                </c:pt>
              </c:numCache>
            </c:numRef>
          </c:val>
          <c:extLst>
            <c:ext xmlns:c16="http://schemas.microsoft.com/office/drawing/2014/chart" uri="{C3380CC4-5D6E-409C-BE32-E72D297353CC}">
              <c16:uniqueId val="{00000000-D9D8-43C3-A745-16B28EFEA67C}"/>
            </c:ext>
          </c:extLst>
        </c:ser>
        <c:dLbls>
          <c:showLegendKey val="0"/>
          <c:showVal val="0"/>
          <c:showCatName val="0"/>
          <c:showSerName val="0"/>
          <c:showPercent val="0"/>
          <c:showBubbleSize val="0"/>
        </c:dLbls>
        <c:gapWidth val="150"/>
        <c:axId val="136306176"/>
        <c:axId val="6736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0.83</c:v>
                </c:pt>
                <c:pt idx="2">
                  <c:v>0.72</c:v>
                </c:pt>
                <c:pt idx="3">
                  <c:v>0.71</c:v>
                </c:pt>
                <c:pt idx="4">
                  <c:v>0.71</c:v>
                </c:pt>
              </c:numCache>
            </c:numRef>
          </c:val>
          <c:smooth val="0"/>
          <c:extLst>
            <c:ext xmlns:c16="http://schemas.microsoft.com/office/drawing/2014/chart" uri="{C3380CC4-5D6E-409C-BE32-E72D297353CC}">
              <c16:uniqueId val="{00000001-D9D8-43C3-A745-16B28EFEA67C}"/>
            </c:ext>
          </c:extLst>
        </c:ser>
        <c:dLbls>
          <c:showLegendKey val="0"/>
          <c:showVal val="0"/>
          <c:showCatName val="0"/>
          <c:showSerName val="0"/>
          <c:showPercent val="0"/>
          <c:showBubbleSize val="0"/>
        </c:dLbls>
        <c:marker val="1"/>
        <c:smooth val="0"/>
        <c:axId val="136306176"/>
        <c:axId val="67364544"/>
      </c:lineChart>
      <c:dateAx>
        <c:axId val="136306176"/>
        <c:scaling>
          <c:orientation val="minMax"/>
        </c:scaling>
        <c:delete val="1"/>
        <c:axPos val="b"/>
        <c:numFmt formatCode="ge" sourceLinked="1"/>
        <c:majorTickMark val="none"/>
        <c:minorTickMark val="none"/>
        <c:tickLblPos val="none"/>
        <c:crossAx val="67364544"/>
        <c:crosses val="autoZero"/>
        <c:auto val="1"/>
        <c:lblOffset val="100"/>
        <c:baseTimeUnit val="years"/>
      </c:dateAx>
      <c:valAx>
        <c:axId val="6736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0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67.45</c:v>
                </c:pt>
                <c:pt idx="1">
                  <c:v>67.069999999999993</c:v>
                </c:pt>
                <c:pt idx="2">
                  <c:v>65.89</c:v>
                </c:pt>
                <c:pt idx="3">
                  <c:v>65.56</c:v>
                </c:pt>
                <c:pt idx="4">
                  <c:v>65.56</c:v>
                </c:pt>
              </c:numCache>
            </c:numRef>
          </c:val>
          <c:extLst>
            <c:ext xmlns:c16="http://schemas.microsoft.com/office/drawing/2014/chart" uri="{C3380CC4-5D6E-409C-BE32-E72D297353CC}">
              <c16:uniqueId val="{00000000-6E9F-40AC-A0ED-BE3780830639}"/>
            </c:ext>
          </c:extLst>
        </c:ser>
        <c:dLbls>
          <c:showLegendKey val="0"/>
          <c:showVal val="0"/>
          <c:showCatName val="0"/>
          <c:showSerName val="0"/>
          <c:showPercent val="0"/>
          <c:showBubbleSize val="0"/>
        </c:dLbls>
        <c:gapWidth val="150"/>
        <c:axId val="138307072"/>
        <c:axId val="13889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59.68</c:v>
                </c:pt>
                <c:pt idx="2">
                  <c:v>59.17</c:v>
                </c:pt>
                <c:pt idx="3">
                  <c:v>59.34</c:v>
                </c:pt>
                <c:pt idx="4">
                  <c:v>59.11</c:v>
                </c:pt>
              </c:numCache>
            </c:numRef>
          </c:val>
          <c:smooth val="0"/>
          <c:extLst>
            <c:ext xmlns:c16="http://schemas.microsoft.com/office/drawing/2014/chart" uri="{C3380CC4-5D6E-409C-BE32-E72D297353CC}">
              <c16:uniqueId val="{00000001-6E9F-40AC-A0ED-BE3780830639}"/>
            </c:ext>
          </c:extLst>
        </c:ser>
        <c:dLbls>
          <c:showLegendKey val="0"/>
          <c:showVal val="0"/>
          <c:showCatName val="0"/>
          <c:showSerName val="0"/>
          <c:showPercent val="0"/>
          <c:showBubbleSize val="0"/>
        </c:dLbls>
        <c:marker val="1"/>
        <c:smooth val="0"/>
        <c:axId val="138307072"/>
        <c:axId val="138896512"/>
      </c:lineChart>
      <c:dateAx>
        <c:axId val="138307072"/>
        <c:scaling>
          <c:orientation val="minMax"/>
        </c:scaling>
        <c:delete val="1"/>
        <c:axPos val="b"/>
        <c:numFmt formatCode="ge" sourceLinked="1"/>
        <c:majorTickMark val="none"/>
        <c:minorTickMark val="none"/>
        <c:tickLblPos val="none"/>
        <c:crossAx val="138896512"/>
        <c:crosses val="autoZero"/>
        <c:auto val="1"/>
        <c:lblOffset val="100"/>
        <c:baseTimeUnit val="years"/>
      </c:dateAx>
      <c:valAx>
        <c:axId val="13889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3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95.4</c:v>
                </c:pt>
                <c:pt idx="1">
                  <c:v>95.83</c:v>
                </c:pt>
                <c:pt idx="2">
                  <c:v>95.87</c:v>
                </c:pt>
                <c:pt idx="3">
                  <c:v>95.75</c:v>
                </c:pt>
                <c:pt idx="4">
                  <c:v>95.53</c:v>
                </c:pt>
              </c:numCache>
            </c:numRef>
          </c:val>
          <c:extLst>
            <c:ext xmlns:c16="http://schemas.microsoft.com/office/drawing/2014/chart" uri="{C3380CC4-5D6E-409C-BE32-E72D297353CC}">
              <c16:uniqueId val="{00000000-060F-41A1-A761-EDFB5303856B}"/>
            </c:ext>
          </c:extLst>
        </c:ser>
        <c:dLbls>
          <c:showLegendKey val="0"/>
          <c:showVal val="0"/>
          <c:showCatName val="0"/>
          <c:showSerName val="0"/>
          <c:showPercent val="0"/>
          <c:showBubbleSize val="0"/>
        </c:dLbls>
        <c:gapWidth val="150"/>
        <c:axId val="138309120"/>
        <c:axId val="1388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87.63</c:v>
                </c:pt>
                <c:pt idx="2">
                  <c:v>87.6</c:v>
                </c:pt>
                <c:pt idx="3">
                  <c:v>87.74</c:v>
                </c:pt>
                <c:pt idx="4">
                  <c:v>87.91</c:v>
                </c:pt>
              </c:numCache>
            </c:numRef>
          </c:val>
          <c:smooth val="0"/>
          <c:extLst>
            <c:ext xmlns:c16="http://schemas.microsoft.com/office/drawing/2014/chart" uri="{C3380CC4-5D6E-409C-BE32-E72D297353CC}">
              <c16:uniqueId val="{00000001-060F-41A1-A761-EDFB5303856B}"/>
            </c:ext>
          </c:extLst>
        </c:ser>
        <c:dLbls>
          <c:showLegendKey val="0"/>
          <c:showVal val="0"/>
          <c:showCatName val="0"/>
          <c:showSerName val="0"/>
          <c:showPercent val="0"/>
          <c:showBubbleSize val="0"/>
        </c:dLbls>
        <c:marker val="1"/>
        <c:smooth val="0"/>
        <c:axId val="138309120"/>
        <c:axId val="138898240"/>
      </c:lineChart>
      <c:dateAx>
        <c:axId val="138309120"/>
        <c:scaling>
          <c:orientation val="minMax"/>
        </c:scaling>
        <c:delete val="1"/>
        <c:axPos val="b"/>
        <c:numFmt formatCode="ge" sourceLinked="1"/>
        <c:majorTickMark val="none"/>
        <c:minorTickMark val="none"/>
        <c:tickLblPos val="none"/>
        <c:crossAx val="138898240"/>
        <c:crosses val="autoZero"/>
        <c:auto val="1"/>
        <c:lblOffset val="100"/>
        <c:baseTimeUnit val="years"/>
      </c:dateAx>
      <c:valAx>
        <c:axId val="138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30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100.79</c:v>
                </c:pt>
                <c:pt idx="1">
                  <c:v>101.59</c:v>
                </c:pt>
                <c:pt idx="2">
                  <c:v>123.69</c:v>
                </c:pt>
                <c:pt idx="3">
                  <c:v>122.91</c:v>
                </c:pt>
                <c:pt idx="4">
                  <c:v>121.59</c:v>
                </c:pt>
              </c:numCache>
            </c:numRef>
          </c:val>
          <c:extLst>
            <c:ext xmlns:c16="http://schemas.microsoft.com/office/drawing/2014/chart" uri="{C3380CC4-5D6E-409C-BE32-E72D297353CC}">
              <c16:uniqueId val="{00000000-A541-4C3D-9766-271CBA868C40}"/>
            </c:ext>
          </c:extLst>
        </c:ser>
        <c:dLbls>
          <c:showLegendKey val="0"/>
          <c:showVal val="0"/>
          <c:showCatName val="0"/>
          <c:showSerName val="0"/>
          <c:showPercent val="0"/>
          <c:showBubbleSize val="0"/>
        </c:dLbls>
        <c:gapWidth val="150"/>
        <c:axId val="109966848"/>
        <c:axId val="6736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107.8</c:v>
                </c:pt>
                <c:pt idx="2">
                  <c:v>111.96</c:v>
                </c:pt>
                <c:pt idx="3">
                  <c:v>112.69</c:v>
                </c:pt>
                <c:pt idx="4">
                  <c:v>113.16</c:v>
                </c:pt>
              </c:numCache>
            </c:numRef>
          </c:val>
          <c:smooth val="0"/>
          <c:extLst>
            <c:ext xmlns:c16="http://schemas.microsoft.com/office/drawing/2014/chart" uri="{C3380CC4-5D6E-409C-BE32-E72D297353CC}">
              <c16:uniqueId val="{00000001-A541-4C3D-9766-271CBA868C40}"/>
            </c:ext>
          </c:extLst>
        </c:ser>
        <c:dLbls>
          <c:showLegendKey val="0"/>
          <c:showVal val="0"/>
          <c:showCatName val="0"/>
          <c:showSerName val="0"/>
          <c:showPercent val="0"/>
          <c:showBubbleSize val="0"/>
        </c:dLbls>
        <c:marker val="1"/>
        <c:smooth val="0"/>
        <c:axId val="109966848"/>
        <c:axId val="67366272"/>
      </c:lineChart>
      <c:dateAx>
        <c:axId val="109966848"/>
        <c:scaling>
          <c:orientation val="minMax"/>
        </c:scaling>
        <c:delete val="1"/>
        <c:axPos val="b"/>
        <c:numFmt formatCode="ge" sourceLinked="1"/>
        <c:majorTickMark val="none"/>
        <c:minorTickMark val="none"/>
        <c:tickLblPos val="none"/>
        <c:crossAx val="67366272"/>
        <c:crosses val="autoZero"/>
        <c:auto val="1"/>
        <c:lblOffset val="100"/>
        <c:baseTimeUnit val="years"/>
      </c:dateAx>
      <c:valAx>
        <c:axId val="67366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9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39.020000000000003</c:v>
                </c:pt>
                <c:pt idx="1">
                  <c:v>39.299999999999997</c:v>
                </c:pt>
                <c:pt idx="2">
                  <c:v>39.770000000000003</c:v>
                </c:pt>
                <c:pt idx="3">
                  <c:v>40.36</c:v>
                </c:pt>
                <c:pt idx="4">
                  <c:v>41.55</c:v>
                </c:pt>
              </c:numCache>
            </c:numRef>
          </c:val>
          <c:extLst>
            <c:ext xmlns:c16="http://schemas.microsoft.com/office/drawing/2014/chart" uri="{C3380CC4-5D6E-409C-BE32-E72D297353CC}">
              <c16:uniqueId val="{00000000-405E-49C7-A3EF-86296932B80A}"/>
            </c:ext>
          </c:extLst>
        </c:ser>
        <c:dLbls>
          <c:showLegendKey val="0"/>
          <c:showVal val="0"/>
          <c:showCatName val="0"/>
          <c:showSerName val="0"/>
          <c:showPercent val="0"/>
          <c:showBubbleSize val="0"/>
        </c:dLbls>
        <c:gapWidth val="150"/>
        <c:axId val="109968896"/>
        <c:axId val="673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39.65</c:v>
                </c:pt>
                <c:pt idx="2">
                  <c:v>45.25</c:v>
                </c:pt>
                <c:pt idx="3">
                  <c:v>46.27</c:v>
                </c:pt>
                <c:pt idx="4">
                  <c:v>46.88</c:v>
                </c:pt>
              </c:numCache>
            </c:numRef>
          </c:val>
          <c:smooth val="0"/>
          <c:extLst>
            <c:ext xmlns:c16="http://schemas.microsoft.com/office/drawing/2014/chart" uri="{C3380CC4-5D6E-409C-BE32-E72D297353CC}">
              <c16:uniqueId val="{00000001-405E-49C7-A3EF-86296932B80A}"/>
            </c:ext>
          </c:extLst>
        </c:ser>
        <c:dLbls>
          <c:showLegendKey val="0"/>
          <c:showVal val="0"/>
          <c:showCatName val="0"/>
          <c:showSerName val="0"/>
          <c:showPercent val="0"/>
          <c:showBubbleSize val="0"/>
        </c:dLbls>
        <c:marker val="1"/>
        <c:smooth val="0"/>
        <c:axId val="109968896"/>
        <c:axId val="67368000"/>
      </c:lineChart>
      <c:dateAx>
        <c:axId val="109968896"/>
        <c:scaling>
          <c:orientation val="minMax"/>
        </c:scaling>
        <c:delete val="1"/>
        <c:axPos val="b"/>
        <c:numFmt formatCode="ge" sourceLinked="1"/>
        <c:majorTickMark val="none"/>
        <c:minorTickMark val="none"/>
        <c:tickLblPos val="none"/>
        <c:crossAx val="67368000"/>
        <c:crosses val="autoZero"/>
        <c:auto val="1"/>
        <c:lblOffset val="100"/>
        <c:baseTimeUnit val="years"/>
      </c:dateAx>
      <c:valAx>
        <c:axId val="673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7.5</c:v>
                </c:pt>
                <c:pt idx="1">
                  <c:v>7.85</c:v>
                </c:pt>
                <c:pt idx="2">
                  <c:v>8.16</c:v>
                </c:pt>
                <c:pt idx="3">
                  <c:v>15.93</c:v>
                </c:pt>
                <c:pt idx="4">
                  <c:v>15.26</c:v>
                </c:pt>
              </c:numCache>
            </c:numRef>
          </c:val>
          <c:extLst>
            <c:ext xmlns:c16="http://schemas.microsoft.com/office/drawing/2014/chart" uri="{C3380CC4-5D6E-409C-BE32-E72D297353CC}">
              <c16:uniqueId val="{00000000-8C3C-4FAA-B44C-B22AA472C87E}"/>
            </c:ext>
          </c:extLst>
        </c:ser>
        <c:dLbls>
          <c:showLegendKey val="0"/>
          <c:showVal val="0"/>
          <c:showCatName val="0"/>
          <c:showSerName val="0"/>
          <c:showPercent val="0"/>
          <c:showBubbleSize val="0"/>
        </c:dLbls>
        <c:gapWidth val="150"/>
        <c:axId val="137831936"/>
        <c:axId val="6736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9.7100000000000009</c:v>
                </c:pt>
                <c:pt idx="2">
                  <c:v>10.71</c:v>
                </c:pt>
                <c:pt idx="3">
                  <c:v>10.93</c:v>
                </c:pt>
                <c:pt idx="4">
                  <c:v>13.39</c:v>
                </c:pt>
              </c:numCache>
            </c:numRef>
          </c:val>
          <c:smooth val="0"/>
          <c:extLst>
            <c:ext xmlns:c16="http://schemas.microsoft.com/office/drawing/2014/chart" uri="{C3380CC4-5D6E-409C-BE32-E72D297353CC}">
              <c16:uniqueId val="{00000001-8C3C-4FAA-B44C-B22AA472C87E}"/>
            </c:ext>
          </c:extLst>
        </c:ser>
        <c:dLbls>
          <c:showLegendKey val="0"/>
          <c:showVal val="0"/>
          <c:showCatName val="0"/>
          <c:showSerName val="0"/>
          <c:showPercent val="0"/>
          <c:showBubbleSize val="0"/>
        </c:dLbls>
        <c:marker val="1"/>
        <c:smooth val="0"/>
        <c:axId val="137831936"/>
        <c:axId val="67369728"/>
      </c:lineChart>
      <c:dateAx>
        <c:axId val="137831936"/>
        <c:scaling>
          <c:orientation val="minMax"/>
        </c:scaling>
        <c:delete val="1"/>
        <c:axPos val="b"/>
        <c:numFmt formatCode="ge" sourceLinked="1"/>
        <c:majorTickMark val="none"/>
        <c:minorTickMark val="none"/>
        <c:tickLblPos val="none"/>
        <c:crossAx val="67369728"/>
        <c:crosses val="autoZero"/>
        <c:auto val="1"/>
        <c:lblOffset val="100"/>
        <c:baseTimeUnit val="years"/>
      </c:dateAx>
      <c:valAx>
        <c:axId val="6736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3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AE-4B7A-A053-1244E951DCB2}"/>
            </c:ext>
          </c:extLst>
        </c:ser>
        <c:dLbls>
          <c:showLegendKey val="0"/>
          <c:showVal val="0"/>
          <c:showCatName val="0"/>
          <c:showSerName val="0"/>
          <c:showPercent val="0"/>
          <c:showBubbleSize val="0"/>
        </c:dLbls>
        <c:gapWidth val="150"/>
        <c:axId val="137833472"/>
        <c:axId val="13790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4.3899999999999997</c:v>
                </c:pt>
                <c:pt idx="2">
                  <c:v>0.41</c:v>
                </c:pt>
                <c:pt idx="3">
                  <c:v>0.54</c:v>
                </c:pt>
                <c:pt idx="4">
                  <c:v>0.68</c:v>
                </c:pt>
              </c:numCache>
            </c:numRef>
          </c:val>
          <c:smooth val="0"/>
          <c:extLst>
            <c:ext xmlns:c16="http://schemas.microsoft.com/office/drawing/2014/chart" uri="{C3380CC4-5D6E-409C-BE32-E72D297353CC}">
              <c16:uniqueId val="{00000001-2CAE-4B7A-A053-1244E951DCB2}"/>
            </c:ext>
          </c:extLst>
        </c:ser>
        <c:dLbls>
          <c:showLegendKey val="0"/>
          <c:showVal val="0"/>
          <c:showCatName val="0"/>
          <c:showSerName val="0"/>
          <c:showPercent val="0"/>
          <c:showBubbleSize val="0"/>
        </c:dLbls>
        <c:marker val="1"/>
        <c:smooth val="0"/>
        <c:axId val="137833472"/>
        <c:axId val="137904704"/>
      </c:lineChart>
      <c:dateAx>
        <c:axId val="137833472"/>
        <c:scaling>
          <c:orientation val="minMax"/>
        </c:scaling>
        <c:delete val="1"/>
        <c:axPos val="b"/>
        <c:numFmt formatCode="ge" sourceLinked="1"/>
        <c:majorTickMark val="none"/>
        <c:minorTickMark val="none"/>
        <c:tickLblPos val="none"/>
        <c:crossAx val="137904704"/>
        <c:crosses val="autoZero"/>
        <c:auto val="1"/>
        <c:lblOffset val="100"/>
        <c:baseTimeUnit val="years"/>
      </c:dateAx>
      <c:valAx>
        <c:axId val="137904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78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1859.2</c:v>
                </c:pt>
                <c:pt idx="1">
                  <c:v>2305.15</c:v>
                </c:pt>
                <c:pt idx="2">
                  <c:v>653.37</c:v>
                </c:pt>
                <c:pt idx="3">
                  <c:v>957.42</c:v>
                </c:pt>
                <c:pt idx="4">
                  <c:v>665.46</c:v>
                </c:pt>
              </c:numCache>
            </c:numRef>
          </c:val>
          <c:extLst>
            <c:ext xmlns:c16="http://schemas.microsoft.com/office/drawing/2014/chart" uri="{C3380CC4-5D6E-409C-BE32-E72D297353CC}">
              <c16:uniqueId val="{00000000-E467-49EB-8497-1C35CF03BB54}"/>
            </c:ext>
          </c:extLst>
        </c:ser>
        <c:dLbls>
          <c:showLegendKey val="0"/>
          <c:showVal val="0"/>
          <c:showCatName val="0"/>
          <c:showSerName val="0"/>
          <c:showPercent val="0"/>
          <c:showBubbleSize val="0"/>
        </c:dLbls>
        <c:gapWidth val="150"/>
        <c:axId val="137833984"/>
        <c:axId val="13790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739.59</c:v>
                </c:pt>
                <c:pt idx="2">
                  <c:v>335.95</c:v>
                </c:pt>
                <c:pt idx="3">
                  <c:v>346.59</c:v>
                </c:pt>
                <c:pt idx="4">
                  <c:v>357.82</c:v>
                </c:pt>
              </c:numCache>
            </c:numRef>
          </c:val>
          <c:smooth val="0"/>
          <c:extLst>
            <c:ext xmlns:c16="http://schemas.microsoft.com/office/drawing/2014/chart" uri="{C3380CC4-5D6E-409C-BE32-E72D297353CC}">
              <c16:uniqueId val="{00000001-E467-49EB-8497-1C35CF03BB54}"/>
            </c:ext>
          </c:extLst>
        </c:ser>
        <c:dLbls>
          <c:showLegendKey val="0"/>
          <c:showVal val="0"/>
          <c:showCatName val="0"/>
          <c:showSerName val="0"/>
          <c:showPercent val="0"/>
          <c:showBubbleSize val="0"/>
        </c:dLbls>
        <c:marker val="1"/>
        <c:smooth val="0"/>
        <c:axId val="137833984"/>
        <c:axId val="137906432"/>
      </c:lineChart>
      <c:dateAx>
        <c:axId val="137833984"/>
        <c:scaling>
          <c:orientation val="minMax"/>
        </c:scaling>
        <c:delete val="1"/>
        <c:axPos val="b"/>
        <c:numFmt formatCode="ge" sourceLinked="1"/>
        <c:majorTickMark val="none"/>
        <c:minorTickMark val="none"/>
        <c:tickLblPos val="none"/>
        <c:crossAx val="137906432"/>
        <c:crosses val="autoZero"/>
        <c:auto val="1"/>
        <c:lblOffset val="100"/>
        <c:baseTimeUnit val="years"/>
      </c:dateAx>
      <c:valAx>
        <c:axId val="137906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783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4.96</c:v>
                </c:pt>
                <c:pt idx="1">
                  <c:v>4.5199999999999996</c:v>
                </c:pt>
                <c:pt idx="2">
                  <c:v>4.12</c:v>
                </c:pt>
                <c:pt idx="3">
                  <c:v>3.63</c:v>
                </c:pt>
                <c:pt idx="4">
                  <c:v>3.39</c:v>
                </c:pt>
              </c:numCache>
            </c:numRef>
          </c:val>
          <c:extLst>
            <c:ext xmlns:c16="http://schemas.microsoft.com/office/drawing/2014/chart" uri="{C3380CC4-5D6E-409C-BE32-E72D297353CC}">
              <c16:uniqueId val="{00000000-A583-4BE2-8EF0-E7B89EC86DEA}"/>
            </c:ext>
          </c:extLst>
        </c:ser>
        <c:dLbls>
          <c:showLegendKey val="0"/>
          <c:showVal val="0"/>
          <c:showCatName val="0"/>
          <c:showSerName val="0"/>
          <c:showPercent val="0"/>
          <c:showBubbleSize val="0"/>
        </c:dLbls>
        <c:gapWidth val="150"/>
        <c:axId val="137999872"/>
        <c:axId val="13790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A583-4BE2-8EF0-E7B89EC86DEA}"/>
            </c:ext>
          </c:extLst>
        </c:ser>
        <c:dLbls>
          <c:showLegendKey val="0"/>
          <c:showVal val="0"/>
          <c:showCatName val="0"/>
          <c:showSerName val="0"/>
          <c:showPercent val="0"/>
          <c:showBubbleSize val="0"/>
        </c:dLbls>
        <c:marker val="1"/>
        <c:smooth val="0"/>
        <c:axId val="137999872"/>
        <c:axId val="137908160"/>
      </c:lineChart>
      <c:dateAx>
        <c:axId val="137999872"/>
        <c:scaling>
          <c:orientation val="minMax"/>
        </c:scaling>
        <c:delete val="1"/>
        <c:axPos val="b"/>
        <c:numFmt formatCode="ge" sourceLinked="1"/>
        <c:majorTickMark val="none"/>
        <c:minorTickMark val="none"/>
        <c:tickLblPos val="none"/>
        <c:crossAx val="137908160"/>
        <c:crosses val="autoZero"/>
        <c:auto val="1"/>
        <c:lblOffset val="100"/>
        <c:baseTimeUnit val="years"/>
      </c:dateAx>
      <c:valAx>
        <c:axId val="137908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799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97.06</c:v>
                </c:pt>
                <c:pt idx="1">
                  <c:v>97.02</c:v>
                </c:pt>
                <c:pt idx="2">
                  <c:v>121.13</c:v>
                </c:pt>
                <c:pt idx="3">
                  <c:v>117.05</c:v>
                </c:pt>
                <c:pt idx="4">
                  <c:v>116.42</c:v>
                </c:pt>
              </c:numCache>
            </c:numRef>
          </c:val>
          <c:extLst>
            <c:ext xmlns:c16="http://schemas.microsoft.com/office/drawing/2014/chart" uri="{C3380CC4-5D6E-409C-BE32-E72D297353CC}">
              <c16:uniqueId val="{00000000-EE62-4450-9B50-31CB80C5FB49}"/>
            </c:ext>
          </c:extLst>
        </c:ser>
        <c:dLbls>
          <c:showLegendKey val="0"/>
          <c:showVal val="0"/>
          <c:showCatName val="0"/>
          <c:showSerName val="0"/>
          <c:showPercent val="0"/>
          <c:showBubbleSize val="0"/>
        </c:dLbls>
        <c:gapWidth val="150"/>
        <c:axId val="138001920"/>
        <c:axId val="13790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99.46</c:v>
                </c:pt>
                <c:pt idx="2">
                  <c:v>105.21</c:v>
                </c:pt>
                <c:pt idx="3">
                  <c:v>105.71</c:v>
                </c:pt>
                <c:pt idx="4">
                  <c:v>106.01</c:v>
                </c:pt>
              </c:numCache>
            </c:numRef>
          </c:val>
          <c:smooth val="0"/>
          <c:extLst>
            <c:ext xmlns:c16="http://schemas.microsoft.com/office/drawing/2014/chart" uri="{C3380CC4-5D6E-409C-BE32-E72D297353CC}">
              <c16:uniqueId val="{00000001-EE62-4450-9B50-31CB80C5FB49}"/>
            </c:ext>
          </c:extLst>
        </c:ser>
        <c:dLbls>
          <c:showLegendKey val="0"/>
          <c:showVal val="0"/>
          <c:showCatName val="0"/>
          <c:showSerName val="0"/>
          <c:showPercent val="0"/>
          <c:showBubbleSize val="0"/>
        </c:dLbls>
        <c:marker val="1"/>
        <c:smooth val="0"/>
        <c:axId val="138001920"/>
        <c:axId val="137909888"/>
      </c:lineChart>
      <c:dateAx>
        <c:axId val="138001920"/>
        <c:scaling>
          <c:orientation val="minMax"/>
        </c:scaling>
        <c:delete val="1"/>
        <c:axPos val="b"/>
        <c:numFmt formatCode="ge" sourceLinked="1"/>
        <c:majorTickMark val="none"/>
        <c:minorTickMark val="none"/>
        <c:tickLblPos val="none"/>
        <c:crossAx val="137909888"/>
        <c:crosses val="autoZero"/>
        <c:auto val="1"/>
        <c:lblOffset val="100"/>
        <c:baseTimeUnit val="years"/>
      </c:dateAx>
      <c:valAx>
        <c:axId val="13790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00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151.1</c:v>
                </c:pt>
                <c:pt idx="1">
                  <c:v>150.61000000000001</c:v>
                </c:pt>
                <c:pt idx="2">
                  <c:v>120.12</c:v>
                </c:pt>
                <c:pt idx="3">
                  <c:v>123.85</c:v>
                </c:pt>
                <c:pt idx="4">
                  <c:v>124.03</c:v>
                </c:pt>
              </c:numCache>
            </c:numRef>
          </c:val>
          <c:extLst>
            <c:ext xmlns:c16="http://schemas.microsoft.com/office/drawing/2014/chart" uri="{C3380CC4-5D6E-409C-BE32-E72D297353CC}">
              <c16:uniqueId val="{00000000-19A0-4A82-9B12-D513933985DE}"/>
            </c:ext>
          </c:extLst>
        </c:ser>
        <c:dLbls>
          <c:showLegendKey val="0"/>
          <c:showVal val="0"/>
          <c:showCatName val="0"/>
          <c:showSerName val="0"/>
          <c:showPercent val="0"/>
          <c:showBubbleSize val="0"/>
        </c:dLbls>
        <c:gapWidth val="150"/>
        <c:axId val="81852928"/>
        <c:axId val="13791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171.78</c:v>
                </c:pt>
                <c:pt idx="2">
                  <c:v>162.59</c:v>
                </c:pt>
                <c:pt idx="3">
                  <c:v>162.15</c:v>
                </c:pt>
                <c:pt idx="4">
                  <c:v>162.24</c:v>
                </c:pt>
              </c:numCache>
            </c:numRef>
          </c:val>
          <c:smooth val="0"/>
          <c:extLst>
            <c:ext xmlns:c16="http://schemas.microsoft.com/office/drawing/2014/chart" uri="{C3380CC4-5D6E-409C-BE32-E72D297353CC}">
              <c16:uniqueId val="{00000001-19A0-4A82-9B12-D513933985DE}"/>
            </c:ext>
          </c:extLst>
        </c:ser>
        <c:dLbls>
          <c:showLegendKey val="0"/>
          <c:showVal val="0"/>
          <c:showCatName val="0"/>
          <c:showSerName val="0"/>
          <c:showPercent val="0"/>
          <c:showBubbleSize val="0"/>
        </c:dLbls>
        <c:marker val="1"/>
        <c:smooth val="0"/>
        <c:axId val="81852928"/>
        <c:axId val="137911616"/>
      </c:lineChart>
      <c:dateAx>
        <c:axId val="81852928"/>
        <c:scaling>
          <c:orientation val="minMax"/>
        </c:scaling>
        <c:delete val="1"/>
        <c:axPos val="b"/>
        <c:numFmt formatCode="ge" sourceLinked="1"/>
        <c:majorTickMark val="none"/>
        <c:minorTickMark val="none"/>
        <c:tickLblPos val="none"/>
        <c:crossAx val="137911616"/>
        <c:crosses val="autoZero"/>
        <c:auto val="1"/>
        <c:lblOffset val="100"/>
        <c:baseTimeUnit val="years"/>
      </c:dateAx>
      <c:valAx>
        <c:axId val="1379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5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愛知県　東浦町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116</v>
      </c>
      <c r="AE8" s="84"/>
      <c r="AF8" s="84"/>
      <c r="AG8" s="84"/>
      <c r="AH8" s="84"/>
      <c r="AI8" s="84"/>
      <c r="AJ8" s="84"/>
      <c r="AK8" s="5"/>
      <c r="AL8" s="71">
        <f>データ!$R$6</f>
        <v>50321</v>
      </c>
      <c r="AM8" s="71"/>
      <c r="AN8" s="71"/>
      <c r="AO8" s="71"/>
      <c r="AP8" s="71"/>
      <c r="AQ8" s="71"/>
      <c r="AR8" s="71"/>
      <c r="AS8" s="71"/>
      <c r="AT8" s="67">
        <f>データ!$S$6</f>
        <v>31.14</v>
      </c>
      <c r="AU8" s="68"/>
      <c r="AV8" s="68"/>
      <c r="AW8" s="68"/>
      <c r="AX8" s="68"/>
      <c r="AY8" s="68"/>
      <c r="AZ8" s="68"/>
      <c r="BA8" s="68"/>
      <c r="BB8" s="70">
        <f>データ!$T$6</f>
        <v>1615.96</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95.56</v>
      </c>
      <c r="J10" s="68"/>
      <c r="K10" s="68"/>
      <c r="L10" s="68"/>
      <c r="M10" s="68"/>
      <c r="N10" s="68"/>
      <c r="O10" s="69"/>
      <c r="P10" s="70">
        <f>データ!$P$6</f>
        <v>99.67</v>
      </c>
      <c r="Q10" s="70"/>
      <c r="R10" s="70"/>
      <c r="S10" s="70"/>
      <c r="T10" s="70"/>
      <c r="U10" s="70"/>
      <c r="V10" s="70"/>
      <c r="W10" s="71">
        <f>データ!$Q$6</f>
        <v>2431</v>
      </c>
      <c r="X10" s="71"/>
      <c r="Y10" s="71"/>
      <c r="Z10" s="71"/>
      <c r="AA10" s="71"/>
      <c r="AB10" s="71"/>
      <c r="AC10" s="71"/>
      <c r="AD10" s="2"/>
      <c r="AE10" s="2"/>
      <c r="AF10" s="2"/>
      <c r="AG10" s="2"/>
      <c r="AH10" s="5"/>
      <c r="AI10" s="5"/>
      <c r="AJ10" s="5"/>
      <c r="AK10" s="5"/>
      <c r="AL10" s="71">
        <f>データ!$U$6</f>
        <v>50254</v>
      </c>
      <c r="AM10" s="71"/>
      <c r="AN10" s="71"/>
      <c r="AO10" s="71"/>
      <c r="AP10" s="71"/>
      <c r="AQ10" s="71"/>
      <c r="AR10" s="71"/>
      <c r="AS10" s="71"/>
      <c r="AT10" s="67">
        <f>データ!$V$6</f>
        <v>31.14</v>
      </c>
      <c r="AU10" s="68"/>
      <c r="AV10" s="68"/>
      <c r="AW10" s="68"/>
      <c r="AX10" s="68"/>
      <c r="AY10" s="68"/>
      <c r="AZ10" s="68"/>
      <c r="BA10" s="68"/>
      <c r="BB10" s="70">
        <f>データ!$W$6</f>
        <v>1613.81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234427</v>
      </c>
      <c r="D6" s="34">
        <f t="shared" si="3"/>
        <v>46</v>
      </c>
      <c r="E6" s="34">
        <f t="shared" si="3"/>
        <v>1</v>
      </c>
      <c r="F6" s="34">
        <f t="shared" si="3"/>
        <v>0</v>
      </c>
      <c r="G6" s="34">
        <f t="shared" si="3"/>
        <v>1</v>
      </c>
      <c r="H6" s="34" t="str">
        <f t="shared" si="3"/>
        <v>愛知県　東浦町</v>
      </c>
      <c r="I6" s="34" t="str">
        <f t="shared" si="3"/>
        <v>法適用</v>
      </c>
      <c r="J6" s="34" t="str">
        <f t="shared" si="3"/>
        <v>水道事業</v>
      </c>
      <c r="K6" s="34" t="str">
        <f t="shared" si="3"/>
        <v>末端給水事業</v>
      </c>
      <c r="L6" s="34" t="str">
        <f t="shared" si="3"/>
        <v>A4</v>
      </c>
      <c r="M6" s="34">
        <f t="shared" si="3"/>
        <v>0</v>
      </c>
      <c r="N6" s="35" t="str">
        <f t="shared" si="3"/>
        <v>-</v>
      </c>
      <c r="O6" s="35">
        <f t="shared" si="3"/>
        <v>95.56</v>
      </c>
      <c r="P6" s="35">
        <f t="shared" si="3"/>
        <v>99.67</v>
      </c>
      <c r="Q6" s="35">
        <f t="shared" si="3"/>
        <v>2431</v>
      </c>
      <c r="R6" s="35">
        <f t="shared" si="3"/>
        <v>50321</v>
      </c>
      <c r="S6" s="35">
        <f t="shared" si="3"/>
        <v>31.14</v>
      </c>
      <c r="T6" s="35">
        <f t="shared" si="3"/>
        <v>1615.96</v>
      </c>
      <c r="U6" s="35">
        <f t="shared" si="3"/>
        <v>50254</v>
      </c>
      <c r="V6" s="35">
        <f t="shared" si="3"/>
        <v>31.14</v>
      </c>
      <c r="W6" s="35">
        <f t="shared" si="3"/>
        <v>1613.81</v>
      </c>
      <c r="X6" s="36">
        <f>IF(X7="",NA(),X7)</f>
        <v>100.79</v>
      </c>
      <c r="Y6" s="36">
        <f t="shared" ref="Y6:AG6" si="4">IF(Y7="",NA(),Y7)</f>
        <v>101.59</v>
      </c>
      <c r="Z6" s="36">
        <f t="shared" si="4"/>
        <v>123.69</v>
      </c>
      <c r="AA6" s="36">
        <f t="shared" si="4"/>
        <v>122.91</v>
      </c>
      <c r="AB6" s="36">
        <f t="shared" si="4"/>
        <v>121.59</v>
      </c>
      <c r="AC6" s="36">
        <f t="shared" si="4"/>
        <v>106.41</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4.3899999999999997</v>
      </c>
      <c r="AP6" s="36">
        <f t="shared" si="5"/>
        <v>0.41</v>
      </c>
      <c r="AQ6" s="36">
        <f t="shared" si="5"/>
        <v>0.54</v>
      </c>
      <c r="AR6" s="36">
        <f t="shared" si="5"/>
        <v>0.68</v>
      </c>
      <c r="AS6" s="35" t="str">
        <f>IF(AS7="","",IF(AS7="-","【-】","【"&amp;SUBSTITUTE(TEXT(AS7,"#,##0.00"),"-","△")&amp;"】"))</f>
        <v>【0.79】</v>
      </c>
      <c r="AT6" s="36">
        <f>IF(AT7="",NA(),AT7)</f>
        <v>1859.2</v>
      </c>
      <c r="AU6" s="36">
        <f t="shared" ref="AU6:BC6" si="6">IF(AU7="",NA(),AU7)</f>
        <v>2305.15</v>
      </c>
      <c r="AV6" s="36">
        <f t="shared" si="6"/>
        <v>653.37</v>
      </c>
      <c r="AW6" s="36">
        <f t="shared" si="6"/>
        <v>957.42</v>
      </c>
      <c r="AX6" s="36">
        <f t="shared" si="6"/>
        <v>665.46</v>
      </c>
      <c r="AY6" s="36">
        <f t="shared" si="6"/>
        <v>852.01</v>
      </c>
      <c r="AZ6" s="36">
        <f t="shared" si="6"/>
        <v>739.59</v>
      </c>
      <c r="BA6" s="36">
        <f t="shared" si="6"/>
        <v>335.95</v>
      </c>
      <c r="BB6" s="36">
        <f t="shared" si="6"/>
        <v>346.59</v>
      </c>
      <c r="BC6" s="36">
        <f t="shared" si="6"/>
        <v>357.82</v>
      </c>
      <c r="BD6" s="35" t="str">
        <f>IF(BD7="","",IF(BD7="-","【-】","【"&amp;SUBSTITUTE(TEXT(BD7,"#,##0.00"),"-","△")&amp;"】"))</f>
        <v>【262.87】</v>
      </c>
      <c r="BE6" s="36">
        <f>IF(BE7="",NA(),BE7)</f>
        <v>4.96</v>
      </c>
      <c r="BF6" s="36">
        <f t="shared" ref="BF6:BN6" si="7">IF(BF7="",NA(),BF7)</f>
        <v>4.5199999999999996</v>
      </c>
      <c r="BG6" s="36">
        <f t="shared" si="7"/>
        <v>4.12</v>
      </c>
      <c r="BH6" s="36">
        <f t="shared" si="7"/>
        <v>3.63</v>
      </c>
      <c r="BI6" s="36">
        <f t="shared" si="7"/>
        <v>3.39</v>
      </c>
      <c r="BJ6" s="36">
        <f t="shared" si="7"/>
        <v>391.4</v>
      </c>
      <c r="BK6" s="36">
        <f t="shared" si="7"/>
        <v>324.08999999999997</v>
      </c>
      <c r="BL6" s="36">
        <f t="shared" si="7"/>
        <v>319.82</v>
      </c>
      <c r="BM6" s="36">
        <f t="shared" si="7"/>
        <v>312.02999999999997</v>
      </c>
      <c r="BN6" s="36">
        <f t="shared" si="7"/>
        <v>307.45999999999998</v>
      </c>
      <c r="BO6" s="35" t="str">
        <f>IF(BO7="","",IF(BO7="-","【-】","【"&amp;SUBSTITUTE(TEXT(BO7,"#,##0.00"),"-","△")&amp;"】"))</f>
        <v>【270.87】</v>
      </c>
      <c r="BP6" s="36">
        <f>IF(BP7="",NA(),BP7)</f>
        <v>97.06</v>
      </c>
      <c r="BQ6" s="36">
        <f t="shared" ref="BQ6:BY6" si="8">IF(BQ7="",NA(),BQ7)</f>
        <v>97.02</v>
      </c>
      <c r="BR6" s="36">
        <f t="shared" si="8"/>
        <v>121.13</v>
      </c>
      <c r="BS6" s="36">
        <f t="shared" si="8"/>
        <v>117.05</v>
      </c>
      <c r="BT6" s="36">
        <f t="shared" si="8"/>
        <v>116.42</v>
      </c>
      <c r="BU6" s="36">
        <f t="shared" si="8"/>
        <v>95.91</v>
      </c>
      <c r="BV6" s="36">
        <f t="shared" si="8"/>
        <v>99.46</v>
      </c>
      <c r="BW6" s="36">
        <f t="shared" si="8"/>
        <v>105.21</v>
      </c>
      <c r="BX6" s="36">
        <f t="shared" si="8"/>
        <v>105.71</v>
      </c>
      <c r="BY6" s="36">
        <f t="shared" si="8"/>
        <v>106.01</v>
      </c>
      <c r="BZ6" s="35" t="str">
        <f>IF(BZ7="","",IF(BZ7="-","【-】","【"&amp;SUBSTITUTE(TEXT(BZ7,"#,##0.00"),"-","△")&amp;"】"))</f>
        <v>【105.59】</v>
      </c>
      <c r="CA6" s="36">
        <f>IF(CA7="",NA(),CA7)</f>
        <v>151.1</v>
      </c>
      <c r="CB6" s="36">
        <f t="shared" ref="CB6:CJ6" si="9">IF(CB7="",NA(),CB7)</f>
        <v>150.61000000000001</v>
      </c>
      <c r="CC6" s="36">
        <f t="shared" si="9"/>
        <v>120.12</v>
      </c>
      <c r="CD6" s="36">
        <f t="shared" si="9"/>
        <v>123.85</v>
      </c>
      <c r="CE6" s="36">
        <f t="shared" si="9"/>
        <v>124.03</v>
      </c>
      <c r="CF6" s="36">
        <f t="shared" si="9"/>
        <v>179.29</v>
      </c>
      <c r="CG6" s="36">
        <f t="shared" si="9"/>
        <v>171.78</v>
      </c>
      <c r="CH6" s="36">
        <f t="shared" si="9"/>
        <v>162.59</v>
      </c>
      <c r="CI6" s="36">
        <f t="shared" si="9"/>
        <v>162.15</v>
      </c>
      <c r="CJ6" s="36">
        <f t="shared" si="9"/>
        <v>162.24</v>
      </c>
      <c r="CK6" s="35" t="str">
        <f>IF(CK7="","",IF(CK7="-","【-】","【"&amp;SUBSTITUTE(TEXT(CK7,"#,##0.00"),"-","△")&amp;"】"))</f>
        <v>【163.27】</v>
      </c>
      <c r="CL6" s="36">
        <f>IF(CL7="",NA(),CL7)</f>
        <v>67.45</v>
      </c>
      <c r="CM6" s="36">
        <f t="shared" ref="CM6:CU6" si="10">IF(CM7="",NA(),CM7)</f>
        <v>67.069999999999993</v>
      </c>
      <c r="CN6" s="36">
        <f t="shared" si="10"/>
        <v>65.89</v>
      </c>
      <c r="CO6" s="36">
        <f t="shared" si="10"/>
        <v>65.56</v>
      </c>
      <c r="CP6" s="36">
        <f t="shared" si="10"/>
        <v>65.56</v>
      </c>
      <c r="CQ6" s="36">
        <f t="shared" si="10"/>
        <v>59.09</v>
      </c>
      <c r="CR6" s="36">
        <f t="shared" si="10"/>
        <v>59.68</v>
      </c>
      <c r="CS6" s="36">
        <f t="shared" si="10"/>
        <v>59.17</v>
      </c>
      <c r="CT6" s="36">
        <f t="shared" si="10"/>
        <v>59.34</v>
      </c>
      <c r="CU6" s="36">
        <f t="shared" si="10"/>
        <v>59.11</v>
      </c>
      <c r="CV6" s="35" t="str">
        <f>IF(CV7="","",IF(CV7="-","【-】","【"&amp;SUBSTITUTE(TEXT(CV7,"#,##0.00"),"-","△")&amp;"】"))</f>
        <v>【59.94】</v>
      </c>
      <c r="CW6" s="36">
        <f>IF(CW7="",NA(),CW7)</f>
        <v>95.4</v>
      </c>
      <c r="CX6" s="36">
        <f t="shared" ref="CX6:DF6" si="11">IF(CX7="",NA(),CX7)</f>
        <v>95.83</v>
      </c>
      <c r="CY6" s="36">
        <f t="shared" si="11"/>
        <v>95.87</v>
      </c>
      <c r="CZ6" s="36">
        <f t="shared" si="11"/>
        <v>95.75</v>
      </c>
      <c r="DA6" s="36">
        <f t="shared" si="11"/>
        <v>95.53</v>
      </c>
      <c r="DB6" s="36">
        <f t="shared" si="11"/>
        <v>85.4</v>
      </c>
      <c r="DC6" s="36">
        <f t="shared" si="11"/>
        <v>87.63</v>
      </c>
      <c r="DD6" s="36">
        <f t="shared" si="11"/>
        <v>87.6</v>
      </c>
      <c r="DE6" s="36">
        <f t="shared" si="11"/>
        <v>87.74</v>
      </c>
      <c r="DF6" s="36">
        <f t="shared" si="11"/>
        <v>87.91</v>
      </c>
      <c r="DG6" s="35" t="str">
        <f>IF(DG7="","",IF(DG7="-","【-】","【"&amp;SUBSTITUTE(TEXT(DG7,"#,##0.00"),"-","△")&amp;"】"))</f>
        <v>【90.22】</v>
      </c>
      <c r="DH6" s="36">
        <f>IF(DH7="",NA(),DH7)</f>
        <v>39.020000000000003</v>
      </c>
      <c r="DI6" s="36">
        <f t="shared" ref="DI6:DQ6" si="12">IF(DI7="",NA(),DI7)</f>
        <v>39.299999999999997</v>
      </c>
      <c r="DJ6" s="36">
        <f t="shared" si="12"/>
        <v>39.770000000000003</v>
      </c>
      <c r="DK6" s="36">
        <f t="shared" si="12"/>
        <v>40.36</v>
      </c>
      <c r="DL6" s="36">
        <f t="shared" si="12"/>
        <v>41.55</v>
      </c>
      <c r="DM6" s="36">
        <f t="shared" si="12"/>
        <v>36.36</v>
      </c>
      <c r="DN6" s="36">
        <f t="shared" si="12"/>
        <v>39.65</v>
      </c>
      <c r="DO6" s="36">
        <f t="shared" si="12"/>
        <v>45.25</v>
      </c>
      <c r="DP6" s="36">
        <f t="shared" si="12"/>
        <v>46.27</v>
      </c>
      <c r="DQ6" s="36">
        <f t="shared" si="12"/>
        <v>46.88</v>
      </c>
      <c r="DR6" s="35" t="str">
        <f>IF(DR7="","",IF(DR7="-","【-】","【"&amp;SUBSTITUTE(TEXT(DR7,"#,##0.00"),"-","△")&amp;"】"))</f>
        <v>【47.91】</v>
      </c>
      <c r="DS6" s="36">
        <f>IF(DS7="",NA(),DS7)</f>
        <v>7.5</v>
      </c>
      <c r="DT6" s="36">
        <f t="shared" ref="DT6:EB6" si="13">IF(DT7="",NA(),DT7)</f>
        <v>7.85</v>
      </c>
      <c r="DU6" s="36">
        <f t="shared" si="13"/>
        <v>8.16</v>
      </c>
      <c r="DV6" s="36">
        <f t="shared" si="13"/>
        <v>15.93</v>
      </c>
      <c r="DW6" s="36">
        <f t="shared" si="13"/>
        <v>15.26</v>
      </c>
      <c r="DX6" s="36">
        <f t="shared" si="13"/>
        <v>7.8</v>
      </c>
      <c r="DY6" s="36">
        <f t="shared" si="13"/>
        <v>9.7100000000000009</v>
      </c>
      <c r="DZ6" s="36">
        <f t="shared" si="13"/>
        <v>10.71</v>
      </c>
      <c r="EA6" s="36">
        <f t="shared" si="13"/>
        <v>10.93</v>
      </c>
      <c r="EB6" s="36">
        <f t="shared" si="13"/>
        <v>13.39</v>
      </c>
      <c r="EC6" s="35" t="str">
        <f>IF(EC7="","",IF(EC7="-","【-】","【"&amp;SUBSTITUTE(TEXT(EC7,"#,##0.00"),"-","△")&amp;"】"))</f>
        <v>【15.00】</v>
      </c>
      <c r="ED6" s="36">
        <f>IF(ED7="",NA(),ED7)</f>
        <v>1.27</v>
      </c>
      <c r="EE6" s="36">
        <f t="shared" ref="EE6:EM6" si="14">IF(EE7="",NA(),EE7)</f>
        <v>1.38</v>
      </c>
      <c r="EF6" s="36">
        <f t="shared" si="14"/>
        <v>1.98</v>
      </c>
      <c r="EG6" s="36">
        <f t="shared" si="14"/>
        <v>1.01</v>
      </c>
      <c r="EH6" s="36">
        <f t="shared" si="14"/>
        <v>0.75</v>
      </c>
      <c r="EI6" s="36">
        <f t="shared" si="14"/>
        <v>0.81</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234427</v>
      </c>
      <c r="D7" s="38">
        <v>46</v>
      </c>
      <c r="E7" s="38">
        <v>1</v>
      </c>
      <c r="F7" s="38">
        <v>0</v>
      </c>
      <c r="G7" s="38">
        <v>1</v>
      </c>
      <c r="H7" s="38" t="s">
        <v>105</v>
      </c>
      <c r="I7" s="38" t="s">
        <v>106</v>
      </c>
      <c r="J7" s="38" t="s">
        <v>107</v>
      </c>
      <c r="K7" s="38" t="s">
        <v>108</v>
      </c>
      <c r="L7" s="38" t="s">
        <v>109</v>
      </c>
      <c r="M7" s="38"/>
      <c r="N7" s="39" t="s">
        <v>110</v>
      </c>
      <c r="O7" s="39">
        <v>95.56</v>
      </c>
      <c r="P7" s="39">
        <v>99.67</v>
      </c>
      <c r="Q7" s="39">
        <v>2431</v>
      </c>
      <c r="R7" s="39">
        <v>50321</v>
      </c>
      <c r="S7" s="39">
        <v>31.14</v>
      </c>
      <c r="T7" s="39">
        <v>1615.96</v>
      </c>
      <c r="U7" s="39">
        <v>50254</v>
      </c>
      <c r="V7" s="39">
        <v>31.14</v>
      </c>
      <c r="W7" s="39">
        <v>1613.81</v>
      </c>
      <c r="X7" s="39">
        <v>100.79</v>
      </c>
      <c r="Y7" s="39">
        <v>101.59</v>
      </c>
      <c r="Z7" s="39">
        <v>123.69</v>
      </c>
      <c r="AA7" s="39">
        <v>122.91</v>
      </c>
      <c r="AB7" s="39">
        <v>121.59</v>
      </c>
      <c r="AC7" s="39">
        <v>106.41</v>
      </c>
      <c r="AD7" s="39">
        <v>107.8</v>
      </c>
      <c r="AE7" s="39">
        <v>111.96</v>
      </c>
      <c r="AF7" s="39">
        <v>112.69</v>
      </c>
      <c r="AG7" s="39">
        <v>113.16</v>
      </c>
      <c r="AH7" s="39">
        <v>114.35</v>
      </c>
      <c r="AI7" s="39">
        <v>0</v>
      </c>
      <c r="AJ7" s="39">
        <v>0</v>
      </c>
      <c r="AK7" s="39">
        <v>0</v>
      </c>
      <c r="AL7" s="39">
        <v>0</v>
      </c>
      <c r="AM7" s="39">
        <v>0</v>
      </c>
      <c r="AN7" s="39">
        <v>6.33</v>
      </c>
      <c r="AO7" s="39">
        <v>4.3899999999999997</v>
      </c>
      <c r="AP7" s="39">
        <v>0.41</v>
      </c>
      <c r="AQ7" s="39">
        <v>0.54</v>
      </c>
      <c r="AR7" s="39">
        <v>0.68</v>
      </c>
      <c r="AS7" s="39">
        <v>0.79</v>
      </c>
      <c r="AT7" s="39">
        <v>1859.2</v>
      </c>
      <c r="AU7" s="39">
        <v>2305.15</v>
      </c>
      <c r="AV7" s="39">
        <v>653.37</v>
      </c>
      <c r="AW7" s="39">
        <v>957.42</v>
      </c>
      <c r="AX7" s="39">
        <v>665.46</v>
      </c>
      <c r="AY7" s="39">
        <v>852.01</v>
      </c>
      <c r="AZ7" s="39">
        <v>739.59</v>
      </c>
      <c r="BA7" s="39">
        <v>335.95</v>
      </c>
      <c r="BB7" s="39">
        <v>346.59</v>
      </c>
      <c r="BC7" s="39">
        <v>357.82</v>
      </c>
      <c r="BD7" s="39">
        <v>262.87</v>
      </c>
      <c r="BE7" s="39">
        <v>4.96</v>
      </c>
      <c r="BF7" s="39">
        <v>4.5199999999999996</v>
      </c>
      <c r="BG7" s="39">
        <v>4.12</v>
      </c>
      <c r="BH7" s="39">
        <v>3.63</v>
      </c>
      <c r="BI7" s="39">
        <v>3.39</v>
      </c>
      <c r="BJ7" s="39">
        <v>391.4</v>
      </c>
      <c r="BK7" s="39">
        <v>324.08999999999997</v>
      </c>
      <c r="BL7" s="39">
        <v>319.82</v>
      </c>
      <c r="BM7" s="39">
        <v>312.02999999999997</v>
      </c>
      <c r="BN7" s="39">
        <v>307.45999999999998</v>
      </c>
      <c r="BO7" s="39">
        <v>270.87</v>
      </c>
      <c r="BP7" s="39">
        <v>97.06</v>
      </c>
      <c r="BQ7" s="39">
        <v>97.02</v>
      </c>
      <c r="BR7" s="39">
        <v>121.13</v>
      </c>
      <c r="BS7" s="39">
        <v>117.05</v>
      </c>
      <c r="BT7" s="39">
        <v>116.42</v>
      </c>
      <c r="BU7" s="39">
        <v>95.91</v>
      </c>
      <c r="BV7" s="39">
        <v>99.46</v>
      </c>
      <c r="BW7" s="39">
        <v>105.21</v>
      </c>
      <c r="BX7" s="39">
        <v>105.71</v>
      </c>
      <c r="BY7" s="39">
        <v>106.01</v>
      </c>
      <c r="BZ7" s="39">
        <v>105.59</v>
      </c>
      <c r="CA7" s="39">
        <v>151.1</v>
      </c>
      <c r="CB7" s="39">
        <v>150.61000000000001</v>
      </c>
      <c r="CC7" s="39">
        <v>120.12</v>
      </c>
      <c r="CD7" s="39">
        <v>123.85</v>
      </c>
      <c r="CE7" s="39">
        <v>124.03</v>
      </c>
      <c r="CF7" s="39">
        <v>179.29</v>
      </c>
      <c r="CG7" s="39">
        <v>171.78</v>
      </c>
      <c r="CH7" s="39">
        <v>162.59</v>
      </c>
      <c r="CI7" s="39">
        <v>162.15</v>
      </c>
      <c r="CJ7" s="39">
        <v>162.24</v>
      </c>
      <c r="CK7" s="39">
        <v>163.27000000000001</v>
      </c>
      <c r="CL7" s="39">
        <v>67.45</v>
      </c>
      <c r="CM7" s="39">
        <v>67.069999999999993</v>
      </c>
      <c r="CN7" s="39">
        <v>65.89</v>
      </c>
      <c r="CO7" s="39">
        <v>65.56</v>
      </c>
      <c r="CP7" s="39">
        <v>65.56</v>
      </c>
      <c r="CQ7" s="39">
        <v>59.09</v>
      </c>
      <c r="CR7" s="39">
        <v>59.68</v>
      </c>
      <c r="CS7" s="39">
        <v>59.17</v>
      </c>
      <c r="CT7" s="39">
        <v>59.34</v>
      </c>
      <c r="CU7" s="39">
        <v>59.11</v>
      </c>
      <c r="CV7" s="39">
        <v>59.94</v>
      </c>
      <c r="CW7" s="39">
        <v>95.4</v>
      </c>
      <c r="CX7" s="39">
        <v>95.83</v>
      </c>
      <c r="CY7" s="39">
        <v>95.87</v>
      </c>
      <c r="CZ7" s="39">
        <v>95.75</v>
      </c>
      <c r="DA7" s="39">
        <v>95.53</v>
      </c>
      <c r="DB7" s="39">
        <v>85.4</v>
      </c>
      <c r="DC7" s="39">
        <v>87.63</v>
      </c>
      <c r="DD7" s="39">
        <v>87.6</v>
      </c>
      <c r="DE7" s="39">
        <v>87.74</v>
      </c>
      <c r="DF7" s="39">
        <v>87.91</v>
      </c>
      <c r="DG7" s="39">
        <v>90.22</v>
      </c>
      <c r="DH7" s="39">
        <v>39.020000000000003</v>
      </c>
      <c r="DI7" s="39">
        <v>39.299999999999997</v>
      </c>
      <c r="DJ7" s="39">
        <v>39.770000000000003</v>
      </c>
      <c r="DK7" s="39">
        <v>40.36</v>
      </c>
      <c r="DL7" s="39">
        <v>41.55</v>
      </c>
      <c r="DM7" s="39">
        <v>36.36</v>
      </c>
      <c r="DN7" s="39">
        <v>39.65</v>
      </c>
      <c r="DO7" s="39">
        <v>45.25</v>
      </c>
      <c r="DP7" s="39">
        <v>46.27</v>
      </c>
      <c r="DQ7" s="39">
        <v>46.88</v>
      </c>
      <c r="DR7" s="39">
        <v>47.91</v>
      </c>
      <c r="DS7" s="39">
        <v>7.5</v>
      </c>
      <c r="DT7" s="39">
        <v>7.85</v>
      </c>
      <c r="DU7" s="39">
        <v>8.16</v>
      </c>
      <c r="DV7" s="39">
        <v>15.93</v>
      </c>
      <c r="DW7" s="39">
        <v>15.26</v>
      </c>
      <c r="DX7" s="39">
        <v>7.8</v>
      </c>
      <c r="DY7" s="39">
        <v>9.7100000000000009</v>
      </c>
      <c r="DZ7" s="39">
        <v>10.71</v>
      </c>
      <c r="EA7" s="39">
        <v>10.93</v>
      </c>
      <c r="EB7" s="39">
        <v>13.39</v>
      </c>
      <c r="EC7" s="39">
        <v>15</v>
      </c>
      <c r="ED7" s="39">
        <v>1.27</v>
      </c>
      <c r="EE7" s="39">
        <v>1.38</v>
      </c>
      <c r="EF7" s="39">
        <v>1.98</v>
      </c>
      <c r="EG7" s="39">
        <v>1.01</v>
      </c>
      <c r="EH7" s="39">
        <v>0.75</v>
      </c>
      <c r="EI7" s="39">
        <v>0.81</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2017-12-25T01:30:26Z</dcterms:created>
  <dcterms:modified xsi:type="dcterms:W3CDTF">2018-02-27T09:44:48Z</dcterms:modified>
  <cp:category/>
</cp:coreProperties>
</file>