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1 上水（42事業）\"/>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concurrentManualCount="2"/>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<sst xmlns="http://schemas.openxmlformats.org/spreadsheetml/2006/main" count="232" uniqueCount="120">
  <si>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</si>
  <si>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</si>
  <si>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</si>
  <si>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</si>
  <si>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</si>
  <si>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</si>
  <si>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</si>
  <si>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</si>
  <si>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</si>
  <si>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</si>
  <si>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</si>
  <si>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</si>
  <si>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</si>
  <si>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</si>
  <si>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</si>
  <si>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</si>
  <si>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</si>
  <si>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</si>
  <si>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</si>
  <si>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</si>
  <si>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</si>
  <si>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</si>
  <si>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</si>
  <si>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</si>
  <si>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</si>
  <si>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</si>
  <si>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</si>
  <si>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</si>
  <si>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</si>
  <si>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</si>
  <si>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</si>
  <si>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</si>
  <si>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</si>
  <si>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</si>
  <si>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</si>
  <si>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</si>
  <si>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</si>
  <si>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</si>
  <si>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</si>
  <si>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</si>
  <si>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</si>
  <si>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</si>
  <si>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</si>
  <si>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</si>
  <si>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</si>
  <si>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</si>
  <si>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</si>
  <si>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</si>
  <si>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</si>
  <si>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</si>
  <si>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</si>
  <si>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</si>
  <si>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</si>
  <si>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</si>
  <si>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</si>
  <si>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</si>
  <si>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</si>
  <si>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</si>
  <si>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</si>
  <si>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</si>
  <si>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</si>
  <si>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</si>
  <si>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</si>
  <si>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</si>
  <si>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</si>
  <si>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</si>
  <si>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</si>
  <si>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</si>
  <si>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</si>
  <si>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</si>
  <si>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</si>
  <si>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</si>
  <si>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</si>
  <si>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</si>
  <si>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</si>
  <si>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</si>
  <si>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</si>
  <si>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</si>
  <si>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</si>
  <si>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</si>
  <si>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</si>
  <si>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</si>
  <si>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</si>
  <si>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</si>
  <si>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</si>
  <si>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</si>
  <si>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</si>
  <si>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</si>
  <si>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</si>
  <si>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</si>
  <si>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</si>
  <si>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</si>
  <si>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</si>
  <si>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</si>
  <si>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</si>
  <si>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</si>
  <si>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</si>
  <si>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</si>
  <si>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</si>
  <si>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</si>
  <si>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</si>
  <si>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</si>
  <si>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</si>
  <si>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</si>
  <si>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</si>
  <si>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美浜町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</si>
  <si>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</si>
  <si>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</si>
  <si>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</si>
  <si>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</si>
  <si>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</si>
  <si>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</si>
  <si>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</si>
  <si>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</si>
  <si>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</si>
  <si>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</si>
  <si>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①経常収支比率及び⑤料金回収率は100％以上であり、単年度における経営は概ね良好である。収益不足による一般会計からの繰入も無く、給水収益で事業運営がなされている。また、②累積欠損金比率については、平成19年度以降累積欠損金が発生していないことにより0％となっている。しかしながら、人口減少・節水傾向により給水収益が減少しているため、今後は数値が悪化することが想定される。
　③流動比率は昨年の2倍以上に増加した。これは、年度内で工事費等の支払行為を終えることができ、未払金が少なくなったことによる。
　④企業債残高対給水収益比率が低いのは平成19年～平成24年まで新規起債が無く、企業債残高が少額となっていることによる。単年度の経営状態は概ね良好だが、必要な投資・更新が遅れている状況である。
　⑦施設利用率については、海苔養殖業が好調だったこともあり、類似団体平均値近くまで回復したが、依然人口減少等による配水量減少が続いており、施設更新時の配水能力見直しが必要である。
　⑧有収率では類似団体・全国平均と比べると高いが、今後も継続して漏水調査を行っていく。</t>
    <rPh sb="194" eb="196">
      <t>サクネン</t>
    </rPh>
    <rPh sb="198" eb="201">
      <t>バイイジョウ</t>
    </rPh>
    <rPh sb="202" eb="204">
      <t>ゾウカ</t>
    </rPh>
    <rPh sb="213" eb="214">
      <t>ナイ</t>
    </rPh>
    <rPh sb="225" eb="226">
      <t>オ</t>
    </rPh>
    <rPh sb="238" eb="239">
      <t>スク</t>
    </rPh>
    <rPh sb="320" eb="321">
      <t>オオム</t>
    </rPh>
    <rPh sb="361" eb="363">
      <t>ノリ</t>
    </rPh>
    <rPh sb="363" eb="365">
      <t>ヨウショク</t>
    </rPh>
    <rPh sb="365" eb="366">
      <t>ギョウ</t>
    </rPh>
    <rPh sb="367" eb="369">
      <t>コウチョウ</t>
    </rPh>
    <rPh sb="378" eb="380">
      <t>ルイジ</t>
    </rPh>
    <rPh sb="380" eb="382">
      <t>ダンタイ</t>
    </rPh>
    <rPh sb="382" eb="385">
      <t>ヘイキンチ</t>
    </rPh>
    <rPh sb="385" eb="386">
      <t>チカ</t>
    </rPh>
    <rPh sb="389" eb="391">
      <t>カイフク</t>
    </rPh>
    <rPh sb="395" eb="397">
      <t>イゼン</t>
    </rPh>
    <rPh sb="411" eb="412">
      <t>ツヅ</t>
    </rPh>
    <phoneticPr fontId="4"/>
  </si>
  <si>
    <t>　経営指標より、給水収益が年々減少傾向にあるとはいえ、単年で見れば健全な経営状態である。
　しかしながら、明らかに投資不足・管路更新不足の状態が分かる。日常的な漏水事故・大規模災害への対応として管路更新は喫緊の課題ではあるが、積極的に実施するためには現状の収益状態では不可能であり、今後、起債の増加とともに料金体系の見直しも必要と考察する。
　このことにより、収支バランス・投資バランスを総合的にまとめた経営戦略を平成30年度に策定し、事業の安定した経営を図っていく。</t>
    <rPh sb="204" eb="206">
      <t>センリャク</t>
    </rPh>
    <rPh sb="207" eb="209">
      <t>ヘイセイ</t>
    </rPh>
    <rPh sb="211" eb="213">
      <t>ネンド</t>
    </rPh>
    <rPh sb="214" eb="216">
      <t>サクテイ</t>
    </rPh>
    <rPh sb="218" eb="220">
      <t>ジギョウ</t>
    </rPh>
    <rPh sb="221" eb="223">
      <t>アンテイ</t>
    </rPh>
    <rPh sb="225" eb="227">
      <t>ケイエイ</t>
    </rPh>
    <rPh sb="228" eb="229">
      <t>ハカ</t>
    </rPh>
    <phoneticPr fontId="4"/>
  </si>
  <si>
    <t>非設置</t>
    <rPh sb="0" eb="1">
      <t>ヒ</t>
    </rPh>
    <rPh sb="1" eb="3">
      <t>セッチ</t>
    </rPh>
    <phoneticPr fontId="4"/>
  </si>
  <si>
    <t>　①有形固定資産減価償却率及び②管路経年化率は平均値より高い。特に法定耐用年数を経過した管路の増加が年々進んでおり、③管路更新率と合わせて考察すると更新投資が大幅に遅れていることが分かる。また、当町においては大規模な区画整理、管路拡張計画が近年無く、数値を下げている要因とも考えられる。なお、平成25年度より河和配水池付近の管路耐震化事業を優先して実施しているが管路延長が短いため全体から見る更新率への影響が少ない。
　今後、重要管路の耐震化事業を進めるとともに、経営戦略に基づき計画的な更新を進めていく。</t>
    <rPh sb="210" eb="212">
      <t>コンゴ</t>
    </rPh>
    <rPh sb="213" eb="215">
      <t>ジュウヨウ</t>
    </rPh>
    <rPh sb="215" eb="217">
      <t>カンロ</t>
    </rPh>
    <rPh sb="218" eb="221">
      <t>タイシンカ</t>
    </rPh>
    <rPh sb="221" eb="223">
      <t>ジギョウ</t>
    </rPh>
    <rPh sb="224" eb="225">
      <t>スス</t>
    </rPh>
    <rPh sb="232" eb="234">
      <t>ケイエイ</t>
    </rPh>
    <rPh sb="234" eb="236">
      <t>センリャク</t>
    </rPh>
    <rPh sb="237" eb="238">
      <t>モト</t>
    </rPh>
    <rPh sb="240" eb="243">
      <t>ケイカクテキ</t>
    </rPh>
    <rPh sb="244" eb="246">
      <t>コウシン</t>
    </rPh>
    <rPh sb="247" eb="248">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</si>
</sst>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quot;-&quot;">
                  <c:v>0.27</c:v>
                </c:pt>
                <c:pt idx="1">
                  <c:v>0</c:v>
                </c:pt>
                <c:pt idx="2" formatCode="#,##0.00;&quot;△&quot;#,##0.00;&quot;-&quot;">
                  <c:v>0.15</c:v>
                </c:pt>
                <c:pt idx="3" formatCode="#,##0.00;&quot;△&quot;#,##0.00;&quot;-&quot;">
                  <c:v>0.36</c:v>
                </c:pt>
                <c:pt idx="4" formatCode="#,##0.00;&quot;△&quot;#,##0.00;&quot;-&quot;">
                  <c:v>0.33</c:v>
                </c:pt>
              </c:numCache>
            </c:numRef>
          </c:val>
          <c:extLst>
            <c:ext xmlns:c16="http://schemas.microsoft.com/office/drawing/2014/chart" uri="{C3380CC4-5D6E-409C-BE32-E72D297353CC}">
              <c16:uniqueId val="{00000000-F991-4ECC-9C51-61A79F051EC1}"/>
            </c:ext>
          </c:extLst>
        </c:ser>
        <c:dLbls>
          <c:showLegendKey val="0"/>
          <c:showVal val="0"/>
          <c:showCatName val="0"/>
          <c:showSerName val="0"/>
          <c:showPercent val="0"/>
          <c:showBubbleSize val="0"/>
        </c:dLbls>
        <c:gapWidth val="150"/>
        <c:axId val="89045248"/>
        <c:axId val="8905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extLst>
            <c:ext xmlns:c16="http://schemas.microsoft.com/office/drawing/2014/chart" uri="{C3380CC4-5D6E-409C-BE32-E72D297353CC}">
              <c16:uniqueId val="{00000001-F991-4ECC-9C51-61A79F051EC1}"/>
            </c:ext>
          </c:extLst>
        </c:ser>
        <c:dLbls>
          <c:showLegendKey val="0"/>
          <c:showVal val="0"/>
          <c:showCatName val="0"/>
          <c:showSerName val="0"/>
          <c:showPercent val="0"/>
          <c:showBubbleSize val="0"/>
        </c:dLbls>
        <c:marker val="1"/>
        <c:smooth val="0"/>
        <c:axId val="89045248"/>
        <c:axId val="89059712"/>
      </c:lineChart>
      <c:dateAx>
        <c:axId val="89045248"/>
        <c:scaling>
          <c:orientation val="minMax"/>
        </c:scaling>
        <c:delete val="1"/>
        <c:axPos val="b"/>
        <c:numFmt formatCode="ge" sourceLinked="1"/>
        <c:majorTickMark val="none"/>
        <c:minorTickMark val="none"/>
        <c:tickLblPos val="none"/>
        <c:crossAx val="89059712"/>
        <c:crosses val="autoZero"/>
        <c:auto val="1"/>
        <c:lblOffset val="100"/>
        <c:baseTimeUnit val="years"/>
      </c:dateAx>
      <c:valAx>
        <c:axId val="8905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4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56.26</c:v>
                </c:pt>
                <c:pt idx="1">
                  <c:v>57.55</c:v>
                </c:pt>
                <c:pt idx="2">
                  <c:v>55.03</c:v>
                </c:pt>
                <c:pt idx="3">
                  <c:v>53.25</c:v>
                </c:pt>
                <c:pt idx="4">
                  <c:v>54.62</c:v>
                </c:pt>
              </c:numCache>
            </c:numRef>
          </c:val>
          <c:extLst>
            <c:ext xmlns:c16="http://schemas.microsoft.com/office/drawing/2014/chart" uri="{C3380CC4-5D6E-409C-BE32-E72D297353CC}">
              <c16:uniqueId val="{00000000-4EF7-4086-BBFE-48657C0508D1}"/>
            </c:ext>
          </c:extLst>
        </c:ser>
        <c:dLbls>
          <c:showLegendKey val="0"/>
          <c:showVal val="0"/>
          <c:showCatName val="0"/>
          <c:showSerName val="0"/>
          <c:showPercent val="0"/>
          <c:showBubbleSize val="0"/>
        </c:dLbls>
        <c:gapWidth val="150"/>
        <c:axId val="100175232"/>
        <c:axId val="10020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extLst>
            <c:ext xmlns:c16="http://schemas.microsoft.com/office/drawing/2014/chart" uri="{C3380CC4-5D6E-409C-BE32-E72D297353CC}">
              <c16:uniqueId val="{00000001-4EF7-4086-BBFE-48657C0508D1}"/>
            </c:ext>
          </c:extLst>
        </c:ser>
        <c:dLbls>
          <c:showLegendKey val="0"/>
          <c:showVal val="0"/>
          <c:showCatName val="0"/>
          <c:showSerName val="0"/>
          <c:showPercent val="0"/>
          <c:showBubbleSize val="0"/>
        </c:dLbls>
        <c:marker val="1"/>
        <c:smooth val="0"/>
        <c:axId val="100175232"/>
        <c:axId val="100201984"/>
      </c:lineChart>
      <c:dateAx>
        <c:axId val="100175232"/>
        <c:scaling>
          <c:orientation val="minMax"/>
        </c:scaling>
        <c:delete val="1"/>
        <c:axPos val="b"/>
        <c:numFmt formatCode="ge" sourceLinked="1"/>
        <c:majorTickMark val="none"/>
        <c:minorTickMark val="none"/>
        <c:tickLblPos val="none"/>
        <c:crossAx val="100201984"/>
        <c:crosses val="autoZero"/>
        <c:auto val="1"/>
        <c:lblOffset val="100"/>
        <c:baseTimeUnit val="years"/>
      </c:dateAx>
      <c:valAx>
        <c:axId val="10020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7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94.46</c:v>
                </c:pt>
                <c:pt idx="1">
                  <c:v>92.66</c:v>
                </c:pt>
                <c:pt idx="2">
                  <c:v>92.35</c:v>
                </c:pt>
                <c:pt idx="3">
                  <c:v>94.11</c:v>
                </c:pt>
                <c:pt idx="4">
                  <c:v>92.6</c:v>
                </c:pt>
              </c:numCache>
            </c:numRef>
          </c:val>
          <c:extLst>
            <c:ext xmlns:c16="http://schemas.microsoft.com/office/drawing/2014/chart" uri="{C3380CC4-5D6E-409C-BE32-E72D297353CC}">
              <c16:uniqueId val="{00000000-72CF-45A0-9856-936728579E1B}"/>
            </c:ext>
          </c:extLst>
        </c:ser>
        <c:dLbls>
          <c:showLegendKey val="0"/>
          <c:showVal val="0"/>
          <c:showCatName val="0"/>
          <c:showSerName val="0"/>
          <c:showPercent val="0"/>
          <c:showBubbleSize val="0"/>
        </c:dLbls>
        <c:gapWidth val="150"/>
        <c:axId val="100232192"/>
        <c:axId val="10023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extLst>
            <c:ext xmlns:c16="http://schemas.microsoft.com/office/drawing/2014/chart" uri="{C3380CC4-5D6E-409C-BE32-E72D297353CC}">
              <c16:uniqueId val="{00000001-72CF-45A0-9856-936728579E1B}"/>
            </c:ext>
          </c:extLst>
        </c:ser>
        <c:dLbls>
          <c:showLegendKey val="0"/>
          <c:showVal val="0"/>
          <c:showCatName val="0"/>
          <c:showSerName val="0"/>
          <c:showPercent val="0"/>
          <c:showBubbleSize val="0"/>
        </c:dLbls>
        <c:marker val="1"/>
        <c:smooth val="0"/>
        <c:axId val="100232192"/>
        <c:axId val="100238464"/>
      </c:lineChart>
      <c:dateAx>
        <c:axId val="100232192"/>
        <c:scaling>
          <c:orientation val="minMax"/>
        </c:scaling>
        <c:delete val="1"/>
        <c:axPos val="b"/>
        <c:numFmt formatCode="ge" sourceLinked="1"/>
        <c:majorTickMark val="none"/>
        <c:minorTickMark val="none"/>
        <c:tickLblPos val="none"/>
        <c:crossAx val="100238464"/>
        <c:crosses val="autoZero"/>
        <c:auto val="1"/>
        <c:lblOffset val="100"/>
        <c:baseTimeUnit val="years"/>
      </c:dateAx>
      <c:valAx>
        <c:axId val="10023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3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102.68</c:v>
                </c:pt>
                <c:pt idx="1">
                  <c:v>103.87</c:v>
                </c:pt>
                <c:pt idx="2">
                  <c:v>109.39</c:v>
                </c:pt>
                <c:pt idx="3">
                  <c:v>111.14</c:v>
                </c:pt>
                <c:pt idx="4">
                  <c:v>113.73</c:v>
                </c:pt>
              </c:numCache>
            </c:numRef>
          </c:val>
          <c:extLst>
            <c:ext xmlns:c16="http://schemas.microsoft.com/office/drawing/2014/chart" uri="{C3380CC4-5D6E-409C-BE32-E72D297353CC}">
              <c16:uniqueId val="{00000000-D5D8-4E64-8B86-C9923C28B137}"/>
            </c:ext>
          </c:extLst>
        </c:ser>
        <c:dLbls>
          <c:showLegendKey val="0"/>
          <c:showVal val="0"/>
          <c:showCatName val="0"/>
          <c:showSerName val="0"/>
          <c:showPercent val="0"/>
          <c:showBubbleSize val="0"/>
        </c:dLbls>
        <c:gapWidth val="150"/>
        <c:axId val="89397120"/>
        <c:axId val="8940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extLst>
            <c:ext xmlns:c16="http://schemas.microsoft.com/office/drawing/2014/chart" uri="{C3380CC4-5D6E-409C-BE32-E72D297353CC}">
              <c16:uniqueId val="{00000001-D5D8-4E64-8B86-C9923C28B137}"/>
            </c:ext>
          </c:extLst>
        </c:ser>
        <c:dLbls>
          <c:showLegendKey val="0"/>
          <c:showVal val="0"/>
          <c:showCatName val="0"/>
          <c:showSerName val="0"/>
          <c:showPercent val="0"/>
          <c:showBubbleSize val="0"/>
        </c:dLbls>
        <c:marker val="1"/>
        <c:smooth val="0"/>
        <c:axId val="89397120"/>
        <c:axId val="89403392"/>
      </c:lineChart>
      <c:dateAx>
        <c:axId val="89397120"/>
        <c:scaling>
          <c:orientation val="minMax"/>
        </c:scaling>
        <c:delete val="1"/>
        <c:axPos val="b"/>
        <c:numFmt formatCode="ge" sourceLinked="1"/>
        <c:majorTickMark val="none"/>
        <c:minorTickMark val="none"/>
        <c:tickLblPos val="none"/>
        <c:crossAx val="89403392"/>
        <c:crosses val="autoZero"/>
        <c:auto val="1"/>
        <c:lblOffset val="100"/>
        <c:baseTimeUnit val="years"/>
      </c:dateAx>
      <c:valAx>
        <c:axId val="89403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39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42.44</c:v>
                </c:pt>
                <c:pt idx="1">
                  <c:v>43.65</c:v>
                </c:pt>
                <c:pt idx="2">
                  <c:v>50.41</c:v>
                </c:pt>
                <c:pt idx="3">
                  <c:v>51.7</c:v>
                </c:pt>
                <c:pt idx="4">
                  <c:v>52.69</c:v>
                </c:pt>
              </c:numCache>
            </c:numRef>
          </c:val>
          <c:extLst>
            <c:ext xmlns:c16="http://schemas.microsoft.com/office/drawing/2014/chart" uri="{C3380CC4-5D6E-409C-BE32-E72D297353CC}">
              <c16:uniqueId val="{00000000-A9FB-4B2D-BA76-9A3C4A3AB118}"/>
            </c:ext>
          </c:extLst>
        </c:ser>
        <c:dLbls>
          <c:showLegendKey val="0"/>
          <c:showVal val="0"/>
          <c:showCatName val="0"/>
          <c:showSerName val="0"/>
          <c:showPercent val="0"/>
          <c:showBubbleSize val="0"/>
        </c:dLbls>
        <c:gapWidth val="150"/>
        <c:axId val="89429504"/>
        <c:axId val="8943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extLst>
            <c:ext xmlns:c16="http://schemas.microsoft.com/office/drawing/2014/chart" uri="{C3380CC4-5D6E-409C-BE32-E72D297353CC}">
              <c16:uniqueId val="{00000001-A9FB-4B2D-BA76-9A3C4A3AB118}"/>
            </c:ext>
          </c:extLst>
        </c:ser>
        <c:dLbls>
          <c:showLegendKey val="0"/>
          <c:showVal val="0"/>
          <c:showCatName val="0"/>
          <c:showSerName val="0"/>
          <c:showPercent val="0"/>
          <c:showBubbleSize val="0"/>
        </c:dLbls>
        <c:marker val="1"/>
        <c:smooth val="0"/>
        <c:axId val="89429504"/>
        <c:axId val="89431424"/>
      </c:lineChart>
      <c:dateAx>
        <c:axId val="89429504"/>
        <c:scaling>
          <c:orientation val="minMax"/>
        </c:scaling>
        <c:delete val="1"/>
        <c:axPos val="b"/>
        <c:numFmt formatCode="ge" sourceLinked="1"/>
        <c:majorTickMark val="none"/>
        <c:minorTickMark val="none"/>
        <c:tickLblPos val="none"/>
        <c:crossAx val="89431424"/>
        <c:crosses val="autoZero"/>
        <c:auto val="1"/>
        <c:lblOffset val="100"/>
        <c:baseTimeUnit val="years"/>
      </c:dateAx>
      <c:valAx>
        <c:axId val="8943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2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9.17</c:v>
                </c:pt>
                <c:pt idx="1">
                  <c:v>13.28</c:v>
                </c:pt>
                <c:pt idx="2">
                  <c:v>15.27</c:v>
                </c:pt>
                <c:pt idx="3">
                  <c:v>15.75</c:v>
                </c:pt>
                <c:pt idx="4">
                  <c:v>19.940000000000001</c:v>
                </c:pt>
              </c:numCache>
            </c:numRef>
          </c:val>
          <c:extLst>
            <c:ext xmlns:c16="http://schemas.microsoft.com/office/drawing/2014/chart" uri="{C3380CC4-5D6E-409C-BE32-E72D297353CC}">
              <c16:uniqueId val="{00000000-60E4-4801-95E5-D0D28A424F21}"/>
            </c:ext>
          </c:extLst>
        </c:ser>
        <c:dLbls>
          <c:showLegendKey val="0"/>
          <c:showVal val="0"/>
          <c:showCatName val="0"/>
          <c:showSerName val="0"/>
          <c:showPercent val="0"/>
          <c:showBubbleSize val="0"/>
        </c:dLbls>
        <c:gapWidth val="150"/>
        <c:axId val="89457792"/>
        <c:axId val="8945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extLst>
            <c:ext xmlns:c16="http://schemas.microsoft.com/office/drawing/2014/chart" uri="{C3380CC4-5D6E-409C-BE32-E72D297353CC}">
              <c16:uniqueId val="{00000001-60E4-4801-95E5-D0D28A424F21}"/>
            </c:ext>
          </c:extLst>
        </c:ser>
        <c:dLbls>
          <c:showLegendKey val="0"/>
          <c:showVal val="0"/>
          <c:showCatName val="0"/>
          <c:showSerName val="0"/>
          <c:showPercent val="0"/>
          <c:showBubbleSize val="0"/>
        </c:dLbls>
        <c:marker val="1"/>
        <c:smooth val="0"/>
        <c:axId val="89457792"/>
        <c:axId val="89459712"/>
      </c:lineChart>
      <c:dateAx>
        <c:axId val="89457792"/>
        <c:scaling>
          <c:orientation val="minMax"/>
        </c:scaling>
        <c:delete val="1"/>
        <c:axPos val="b"/>
        <c:numFmt formatCode="ge" sourceLinked="1"/>
        <c:majorTickMark val="none"/>
        <c:minorTickMark val="none"/>
        <c:tickLblPos val="none"/>
        <c:crossAx val="89459712"/>
        <c:crosses val="autoZero"/>
        <c:auto val="1"/>
        <c:lblOffset val="100"/>
        <c:baseTimeUnit val="years"/>
      </c:dateAx>
      <c:valAx>
        <c:axId val="8945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5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48-466E-BAFF-3AC65F70D04B}"/>
            </c:ext>
          </c:extLst>
        </c:ser>
        <c:dLbls>
          <c:showLegendKey val="0"/>
          <c:showVal val="0"/>
          <c:showCatName val="0"/>
          <c:showSerName val="0"/>
          <c:showPercent val="0"/>
          <c:showBubbleSize val="0"/>
        </c:dLbls>
        <c:gapWidth val="150"/>
        <c:axId val="89506944"/>
        <c:axId val="8950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extLst>
            <c:ext xmlns:c16="http://schemas.microsoft.com/office/drawing/2014/chart" uri="{C3380CC4-5D6E-409C-BE32-E72D297353CC}">
              <c16:uniqueId val="{00000001-0A48-466E-BAFF-3AC65F70D04B}"/>
            </c:ext>
          </c:extLst>
        </c:ser>
        <c:dLbls>
          <c:showLegendKey val="0"/>
          <c:showVal val="0"/>
          <c:showCatName val="0"/>
          <c:showSerName val="0"/>
          <c:showPercent val="0"/>
          <c:showBubbleSize val="0"/>
        </c:dLbls>
        <c:marker val="1"/>
        <c:smooth val="0"/>
        <c:axId val="89506944"/>
        <c:axId val="89508864"/>
      </c:lineChart>
      <c:dateAx>
        <c:axId val="89506944"/>
        <c:scaling>
          <c:orientation val="minMax"/>
        </c:scaling>
        <c:delete val="1"/>
        <c:axPos val="b"/>
        <c:numFmt formatCode="ge" sourceLinked="1"/>
        <c:majorTickMark val="none"/>
        <c:minorTickMark val="none"/>
        <c:tickLblPos val="none"/>
        <c:crossAx val="89508864"/>
        <c:crosses val="autoZero"/>
        <c:auto val="1"/>
        <c:lblOffset val="100"/>
        <c:baseTimeUnit val="years"/>
      </c:dateAx>
      <c:valAx>
        <c:axId val="89508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50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2270.73</c:v>
                </c:pt>
                <c:pt idx="1">
                  <c:v>1112.5899999999999</c:v>
                </c:pt>
                <c:pt idx="2">
                  <c:v>1272.29</c:v>
                </c:pt>
                <c:pt idx="3">
                  <c:v>697.05</c:v>
                </c:pt>
                <c:pt idx="4">
                  <c:v>1429.44</c:v>
                </c:pt>
              </c:numCache>
            </c:numRef>
          </c:val>
          <c:extLst>
            <c:ext xmlns:c16="http://schemas.microsoft.com/office/drawing/2014/chart" uri="{C3380CC4-5D6E-409C-BE32-E72D297353CC}">
              <c16:uniqueId val="{00000000-C3B2-41A3-B510-97D2B06EEAA3}"/>
            </c:ext>
          </c:extLst>
        </c:ser>
        <c:dLbls>
          <c:showLegendKey val="0"/>
          <c:showVal val="0"/>
          <c:showCatName val="0"/>
          <c:showSerName val="0"/>
          <c:showPercent val="0"/>
          <c:showBubbleSize val="0"/>
        </c:dLbls>
        <c:gapWidth val="150"/>
        <c:axId val="92091136"/>
        <c:axId val="9209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extLst>
            <c:ext xmlns:c16="http://schemas.microsoft.com/office/drawing/2014/chart" uri="{C3380CC4-5D6E-409C-BE32-E72D297353CC}">
              <c16:uniqueId val="{00000001-C3B2-41A3-B510-97D2B06EEAA3}"/>
            </c:ext>
          </c:extLst>
        </c:ser>
        <c:dLbls>
          <c:showLegendKey val="0"/>
          <c:showVal val="0"/>
          <c:showCatName val="0"/>
          <c:showSerName val="0"/>
          <c:showPercent val="0"/>
          <c:showBubbleSize val="0"/>
        </c:dLbls>
        <c:marker val="1"/>
        <c:smooth val="0"/>
        <c:axId val="92091136"/>
        <c:axId val="92093056"/>
      </c:lineChart>
      <c:dateAx>
        <c:axId val="92091136"/>
        <c:scaling>
          <c:orientation val="minMax"/>
        </c:scaling>
        <c:delete val="1"/>
        <c:axPos val="b"/>
        <c:numFmt formatCode="ge" sourceLinked="1"/>
        <c:majorTickMark val="none"/>
        <c:minorTickMark val="none"/>
        <c:tickLblPos val="none"/>
        <c:crossAx val="92093056"/>
        <c:crosses val="autoZero"/>
        <c:auto val="1"/>
        <c:lblOffset val="100"/>
        <c:baseTimeUnit val="years"/>
      </c:dateAx>
      <c:valAx>
        <c:axId val="92093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09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18.350000000000001</c:v>
                </c:pt>
                <c:pt idx="1">
                  <c:v>23.36</c:v>
                </c:pt>
                <c:pt idx="2">
                  <c:v>27.63</c:v>
                </c:pt>
                <c:pt idx="3">
                  <c:v>23.2</c:v>
                </c:pt>
                <c:pt idx="4">
                  <c:v>18.059999999999999</c:v>
                </c:pt>
              </c:numCache>
            </c:numRef>
          </c:val>
          <c:extLst>
            <c:ext xmlns:c16="http://schemas.microsoft.com/office/drawing/2014/chart" uri="{C3380CC4-5D6E-409C-BE32-E72D297353CC}">
              <c16:uniqueId val="{00000000-67DF-488D-A3DE-8581891419D4}"/>
            </c:ext>
          </c:extLst>
        </c:ser>
        <c:dLbls>
          <c:showLegendKey val="0"/>
          <c:showVal val="0"/>
          <c:showCatName val="0"/>
          <c:showSerName val="0"/>
          <c:showPercent val="0"/>
          <c:showBubbleSize val="0"/>
        </c:dLbls>
        <c:gapWidth val="150"/>
        <c:axId val="92127616"/>
        <c:axId val="9212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extLst>
            <c:ext xmlns:c16="http://schemas.microsoft.com/office/drawing/2014/chart" uri="{C3380CC4-5D6E-409C-BE32-E72D297353CC}">
              <c16:uniqueId val="{00000001-67DF-488D-A3DE-8581891419D4}"/>
            </c:ext>
          </c:extLst>
        </c:ser>
        <c:dLbls>
          <c:showLegendKey val="0"/>
          <c:showVal val="0"/>
          <c:showCatName val="0"/>
          <c:showSerName val="0"/>
          <c:showPercent val="0"/>
          <c:showBubbleSize val="0"/>
        </c:dLbls>
        <c:marker val="1"/>
        <c:smooth val="0"/>
        <c:axId val="92127616"/>
        <c:axId val="92129536"/>
      </c:lineChart>
      <c:dateAx>
        <c:axId val="92127616"/>
        <c:scaling>
          <c:orientation val="minMax"/>
        </c:scaling>
        <c:delete val="1"/>
        <c:axPos val="b"/>
        <c:numFmt formatCode="ge" sourceLinked="1"/>
        <c:majorTickMark val="none"/>
        <c:minorTickMark val="none"/>
        <c:tickLblPos val="none"/>
        <c:crossAx val="92129536"/>
        <c:crosses val="autoZero"/>
        <c:auto val="1"/>
        <c:lblOffset val="100"/>
        <c:baseTimeUnit val="years"/>
      </c:dateAx>
      <c:valAx>
        <c:axId val="92129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12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101.74</c:v>
                </c:pt>
                <c:pt idx="1">
                  <c:v>102.78</c:v>
                </c:pt>
                <c:pt idx="2">
                  <c:v>110.4</c:v>
                </c:pt>
                <c:pt idx="3">
                  <c:v>111.75</c:v>
                </c:pt>
                <c:pt idx="4">
                  <c:v>114.71</c:v>
                </c:pt>
              </c:numCache>
            </c:numRef>
          </c:val>
          <c:extLst>
            <c:ext xmlns:c16="http://schemas.microsoft.com/office/drawing/2014/chart" uri="{C3380CC4-5D6E-409C-BE32-E72D297353CC}">
              <c16:uniqueId val="{00000000-9976-4631-8D38-A1652ADFA005}"/>
            </c:ext>
          </c:extLst>
        </c:ser>
        <c:dLbls>
          <c:showLegendKey val="0"/>
          <c:showVal val="0"/>
          <c:showCatName val="0"/>
          <c:showSerName val="0"/>
          <c:showPercent val="0"/>
          <c:showBubbleSize val="0"/>
        </c:dLbls>
        <c:gapWidth val="150"/>
        <c:axId val="100110336"/>
        <c:axId val="10011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extLst>
            <c:ext xmlns:c16="http://schemas.microsoft.com/office/drawing/2014/chart" uri="{C3380CC4-5D6E-409C-BE32-E72D297353CC}">
              <c16:uniqueId val="{00000001-9976-4631-8D38-A1652ADFA005}"/>
            </c:ext>
          </c:extLst>
        </c:ser>
        <c:dLbls>
          <c:showLegendKey val="0"/>
          <c:showVal val="0"/>
          <c:showCatName val="0"/>
          <c:showSerName val="0"/>
          <c:showPercent val="0"/>
          <c:showBubbleSize val="0"/>
        </c:dLbls>
        <c:marker val="1"/>
        <c:smooth val="0"/>
        <c:axId val="100110336"/>
        <c:axId val="100112256"/>
      </c:lineChart>
      <c:dateAx>
        <c:axId val="100110336"/>
        <c:scaling>
          <c:orientation val="minMax"/>
        </c:scaling>
        <c:delete val="1"/>
        <c:axPos val="b"/>
        <c:numFmt formatCode="ge" sourceLinked="1"/>
        <c:majorTickMark val="none"/>
        <c:minorTickMark val="none"/>
        <c:tickLblPos val="none"/>
        <c:crossAx val="100112256"/>
        <c:crosses val="autoZero"/>
        <c:auto val="1"/>
        <c:lblOffset val="100"/>
        <c:baseTimeUnit val="years"/>
      </c:dateAx>
      <c:valAx>
        <c:axId val="10011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1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155.85</c:v>
                </c:pt>
                <c:pt idx="1">
                  <c:v>154.44</c:v>
                </c:pt>
                <c:pt idx="2">
                  <c:v>142.71</c:v>
                </c:pt>
                <c:pt idx="3">
                  <c:v>140.53</c:v>
                </c:pt>
                <c:pt idx="4">
                  <c:v>137.74</c:v>
                </c:pt>
              </c:numCache>
            </c:numRef>
          </c:val>
          <c:extLst>
            <c:ext xmlns:c16="http://schemas.microsoft.com/office/drawing/2014/chart" uri="{C3380CC4-5D6E-409C-BE32-E72D297353CC}">
              <c16:uniqueId val="{00000000-4304-422D-99BE-61C4F67773EC}"/>
            </c:ext>
          </c:extLst>
        </c:ser>
        <c:dLbls>
          <c:showLegendKey val="0"/>
          <c:showVal val="0"/>
          <c:showCatName val="0"/>
          <c:showSerName val="0"/>
          <c:showPercent val="0"/>
          <c:showBubbleSize val="0"/>
        </c:dLbls>
        <c:gapWidth val="150"/>
        <c:axId val="100130176"/>
        <c:axId val="10013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extLst>
            <c:ext xmlns:c16="http://schemas.microsoft.com/office/drawing/2014/chart" uri="{C3380CC4-5D6E-409C-BE32-E72D297353CC}">
              <c16:uniqueId val="{00000001-4304-422D-99BE-61C4F67773EC}"/>
            </c:ext>
          </c:extLst>
        </c:ser>
        <c:dLbls>
          <c:showLegendKey val="0"/>
          <c:showVal val="0"/>
          <c:showCatName val="0"/>
          <c:showSerName val="0"/>
          <c:showPercent val="0"/>
          <c:showBubbleSize val="0"/>
        </c:dLbls>
        <c:marker val="1"/>
        <c:smooth val="0"/>
        <c:axId val="100130176"/>
        <c:axId val="100136448"/>
      </c:lineChart>
      <c:dateAx>
        <c:axId val="100130176"/>
        <c:scaling>
          <c:orientation val="minMax"/>
        </c:scaling>
        <c:delete val="1"/>
        <c:axPos val="b"/>
        <c:numFmt formatCode="ge" sourceLinked="1"/>
        <c:majorTickMark val="none"/>
        <c:minorTickMark val="none"/>
        <c:tickLblPos val="none"/>
        <c:crossAx val="100136448"/>
        <c:crosses val="autoZero"/>
        <c:auto val="1"/>
        <c:lblOffset val="100"/>
        <c:baseTimeUnit val="years"/>
      </c:dateAx>
      <c:valAx>
        <c:axId val="10013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3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愛知県　美浜町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4" t="s">
        <v>118</v>
      </c>
      <c r="AE8" s="84"/>
      <c r="AF8" s="84"/>
      <c r="AG8" s="84"/>
      <c r="AH8" s="84"/>
      <c r="AI8" s="84"/>
      <c r="AJ8" s="84"/>
      <c r="AK8" s="5"/>
      <c r="AL8" s="71">
        <f>データ!$R$6</f>
        <v>22512</v>
      </c>
      <c r="AM8" s="71"/>
      <c r="AN8" s="71"/>
      <c r="AO8" s="71"/>
      <c r="AP8" s="71"/>
      <c r="AQ8" s="71"/>
      <c r="AR8" s="71"/>
      <c r="AS8" s="71"/>
      <c r="AT8" s="67">
        <f>データ!$S$6</f>
        <v>46.2</v>
      </c>
      <c r="AU8" s="68"/>
      <c r="AV8" s="68"/>
      <c r="AW8" s="68"/>
      <c r="AX8" s="68"/>
      <c r="AY8" s="68"/>
      <c r="AZ8" s="68"/>
      <c r="BA8" s="68"/>
      <c r="BB8" s="70">
        <f>データ!$T$6</f>
        <v>487.27</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94.91</v>
      </c>
      <c r="J10" s="68"/>
      <c r="K10" s="68"/>
      <c r="L10" s="68"/>
      <c r="M10" s="68"/>
      <c r="N10" s="68"/>
      <c r="O10" s="69"/>
      <c r="P10" s="70">
        <f>データ!$P$6</f>
        <v>99.8</v>
      </c>
      <c r="Q10" s="70"/>
      <c r="R10" s="70"/>
      <c r="S10" s="70"/>
      <c r="T10" s="70"/>
      <c r="U10" s="70"/>
      <c r="V10" s="70"/>
      <c r="W10" s="71">
        <f>データ!$Q$6</f>
        <v>2600</v>
      </c>
      <c r="X10" s="71"/>
      <c r="Y10" s="71"/>
      <c r="Z10" s="71"/>
      <c r="AA10" s="71"/>
      <c r="AB10" s="71"/>
      <c r="AC10" s="71"/>
      <c r="AD10" s="2"/>
      <c r="AE10" s="2"/>
      <c r="AF10" s="2"/>
      <c r="AG10" s="2"/>
      <c r="AH10" s="5"/>
      <c r="AI10" s="5"/>
      <c r="AJ10" s="5"/>
      <c r="AK10" s="5"/>
      <c r="AL10" s="71">
        <f>データ!$U$6</f>
        <v>22397</v>
      </c>
      <c r="AM10" s="71"/>
      <c r="AN10" s="71"/>
      <c r="AO10" s="71"/>
      <c r="AP10" s="71"/>
      <c r="AQ10" s="71"/>
      <c r="AR10" s="71"/>
      <c r="AS10" s="71"/>
      <c r="AT10" s="67">
        <f>データ!$V$6</f>
        <v>46.2</v>
      </c>
      <c r="AU10" s="68"/>
      <c r="AV10" s="68"/>
      <c r="AW10" s="68"/>
      <c r="AX10" s="68"/>
      <c r="AY10" s="68"/>
      <c r="AZ10" s="68"/>
      <c r="BA10" s="68"/>
      <c r="BB10" s="70">
        <f>データ!$W$6</f>
        <v>484.78</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116</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119</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234460</v>
      </c>
      <c r="D6" s="34">
        <f t="shared" si="3"/>
        <v>46</v>
      </c>
      <c r="E6" s="34">
        <f t="shared" si="3"/>
        <v>1</v>
      </c>
      <c r="F6" s="34">
        <f t="shared" si="3"/>
        <v>0</v>
      </c>
      <c r="G6" s="34">
        <f t="shared" si="3"/>
        <v>1</v>
      </c>
      <c r="H6" s="34" t="str">
        <f t="shared" si="3"/>
        <v>愛知県　美浜町</v>
      </c>
      <c r="I6" s="34" t="str">
        <f t="shared" si="3"/>
        <v>法適用</v>
      </c>
      <c r="J6" s="34" t="str">
        <f t="shared" si="3"/>
        <v>水道事業</v>
      </c>
      <c r="K6" s="34" t="str">
        <f t="shared" si="3"/>
        <v>末端給水事業</v>
      </c>
      <c r="L6" s="34" t="str">
        <f t="shared" si="3"/>
        <v>A6</v>
      </c>
      <c r="M6" s="34">
        <f t="shared" si="3"/>
        <v>0</v>
      </c>
      <c r="N6" s="35" t="str">
        <f t="shared" si="3"/>
        <v>-</v>
      </c>
      <c r="O6" s="35">
        <f t="shared" si="3"/>
        <v>94.91</v>
      </c>
      <c r="P6" s="35">
        <f t="shared" si="3"/>
        <v>99.8</v>
      </c>
      <c r="Q6" s="35">
        <f t="shared" si="3"/>
        <v>2600</v>
      </c>
      <c r="R6" s="35">
        <f t="shared" si="3"/>
        <v>22512</v>
      </c>
      <c r="S6" s="35">
        <f t="shared" si="3"/>
        <v>46.2</v>
      </c>
      <c r="T6" s="35">
        <f t="shared" si="3"/>
        <v>487.27</v>
      </c>
      <c r="U6" s="35">
        <f t="shared" si="3"/>
        <v>22397</v>
      </c>
      <c r="V6" s="35">
        <f t="shared" si="3"/>
        <v>46.2</v>
      </c>
      <c r="W6" s="35">
        <f t="shared" si="3"/>
        <v>484.78</v>
      </c>
      <c r="X6" s="36">
        <f>IF(X7="",NA(),X7)</f>
        <v>102.68</v>
      </c>
      <c r="Y6" s="36">
        <f t="shared" ref="Y6:AG6" si="4">IF(Y7="",NA(),Y7)</f>
        <v>103.87</v>
      </c>
      <c r="Z6" s="36">
        <f t="shared" si="4"/>
        <v>109.39</v>
      </c>
      <c r="AA6" s="36">
        <f t="shared" si="4"/>
        <v>111.14</v>
      </c>
      <c r="AB6" s="36">
        <f t="shared" si="4"/>
        <v>113.73</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2270.73</v>
      </c>
      <c r="AU6" s="36">
        <f t="shared" ref="AU6:BC6" si="6">IF(AU7="",NA(),AU7)</f>
        <v>1112.5899999999999</v>
      </c>
      <c r="AV6" s="36">
        <f t="shared" si="6"/>
        <v>1272.29</v>
      </c>
      <c r="AW6" s="36">
        <f t="shared" si="6"/>
        <v>697.05</v>
      </c>
      <c r="AX6" s="36">
        <f t="shared" si="6"/>
        <v>1429.44</v>
      </c>
      <c r="AY6" s="36">
        <f t="shared" si="6"/>
        <v>915.5</v>
      </c>
      <c r="AZ6" s="36">
        <f t="shared" si="6"/>
        <v>963.24</v>
      </c>
      <c r="BA6" s="36">
        <f t="shared" si="6"/>
        <v>381.53</v>
      </c>
      <c r="BB6" s="36">
        <f t="shared" si="6"/>
        <v>391.54</v>
      </c>
      <c r="BC6" s="36">
        <f t="shared" si="6"/>
        <v>384.34</v>
      </c>
      <c r="BD6" s="35" t="str">
        <f>IF(BD7="","",IF(BD7="-","【-】","【"&amp;SUBSTITUTE(TEXT(BD7,"#,##0.00"),"-","△")&amp;"】"))</f>
        <v>【262.87】</v>
      </c>
      <c r="BE6" s="36">
        <f>IF(BE7="",NA(),BE7)</f>
        <v>18.350000000000001</v>
      </c>
      <c r="BF6" s="36">
        <f t="shared" ref="BF6:BN6" si="7">IF(BF7="",NA(),BF7)</f>
        <v>23.36</v>
      </c>
      <c r="BG6" s="36">
        <f t="shared" si="7"/>
        <v>27.63</v>
      </c>
      <c r="BH6" s="36">
        <f t="shared" si="7"/>
        <v>23.2</v>
      </c>
      <c r="BI6" s="36">
        <f t="shared" si="7"/>
        <v>18.059999999999999</v>
      </c>
      <c r="BJ6" s="36">
        <f t="shared" si="7"/>
        <v>404.78</v>
      </c>
      <c r="BK6" s="36">
        <f t="shared" si="7"/>
        <v>400.38</v>
      </c>
      <c r="BL6" s="36">
        <f t="shared" si="7"/>
        <v>393.27</v>
      </c>
      <c r="BM6" s="36">
        <f t="shared" si="7"/>
        <v>386.97</v>
      </c>
      <c r="BN6" s="36">
        <f t="shared" si="7"/>
        <v>380.58</v>
      </c>
      <c r="BO6" s="35" t="str">
        <f>IF(BO7="","",IF(BO7="-","【-】","【"&amp;SUBSTITUTE(TEXT(BO7,"#,##0.00"),"-","△")&amp;"】"))</f>
        <v>【270.87】</v>
      </c>
      <c r="BP6" s="36">
        <f>IF(BP7="",NA(),BP7)</f>
        <v>101.74</v>
      </c>
      <c r="BQ6" s="36">
        <f t="shared" ref="BQ6:BY6" si="8">IF(BQ7="",NA(),BQ7)</f>
        <v>102.78</v>
      </c>
      <c r="BR6" s="36">
        <f t="shared" si="8"/>
        <v>110.4</v>
      </c>
      <c r="BS6" s="36">
        <f t="shared" si="8"/>
        <v>111.75</v>
      </c>
      <c r="BT6" s="36">
        <f t="shared" si="8"/>
        <v>114.71</v>
      </c>
      <c r="BU6" s="36">
        <f t="shared" si="8"/>
        <v>98.07</v>
      </c>
      <c r="BV6" s="36">
        <f t="shared" si="8"/>
        <v>96.56</v>
      </c>
      <c r="BW6" s="36">
        <f t="shared" si="8"/>
        <v>100.47</v>
      </c>
      <c r="BX6" s="36">
        <f t="shared" si="8"/>
        <v>101.72</v>
      </c>
      <c r="BY6" s="36">
        <f t="shared" si="8"/>
        <v>102.38</v>
      </c>
      <c r="BZ6" s="35" t="str">
        <f>IF(BZ7="","",IF(BZ7="-","【-】","【"&amp;SUBSTITUTE(TEXT(BZ7,"#,##0.00"),"-","△")&amp;"】"))</f>
        <v>【105.59】</v>
      </c>
      <c r="CA6" s="36">
        <f>IF(CA7="",NA(),CA7)</f>
        <v>155.85</v>
      </c>
      <c r="CB6" s="36">
        <f t="shared" ref="CB6:CJ6" si="9">IF(CB7="",NA(),CB7)</f>
        <v>154.44</v>
      </c>
      <c r="CC6" s="36">
        <f t="shared" si="9"/>
        <v>142.71</v>
      </c>
      <c r="CD6" s="36">
        <f t="shared" si="9"/>
        <v>140.53</v>
      </c>
      <c r="CE6" s="36">
        <f t="shared" si="9"/>
        <v>137.74</v>
      </c>
      <c r="CF6" s="36">
        <f t="shared" si="9"/>
        <v>172.26</v>
      </c>
      <c r="CG6" s="36">
        <f t="shared" si="9"/>
        <v>177.14</v>
      </c>
      <c r="CH6" s="36">
        <f t="shared" si="9"/>
        <v>169.82</v>
      </c>
      <c r="CI6" s="36">
        <f t="shared" si="9"/>
        <v>168.2</v>
      </c>
      <c r="CJ6" s="36">
        <f t="shared" si="9"/>
        <v>168.67</v>
      </c>
      <c r="CK6" s="35" t="str">
        <f>IF(CK7="","",IF(CK7="-","【-】","【"&amp;SUBSTITUTE(TEXT(CK7,"#,##0.00"),"-","△")&amp;"】"))</f>
        <v>【163.27】</v>
      </c>
      <c r="CL6" s="36">
        <f>IF(CL7="",NA(),CL7)</f>
        <v>56.26</v>
      </c>
      <c r="CM6" s="36">
        <f t="shared" ref="CM6:CU6" si="10">IF(CM7="",NA(),CM7)</f>
        <v>57.55</v>
      </c>
      <c r="CN6" s="36">
        <f t="shared" si="10"/>
        <v>55.03</v>
      </c>
      <c r="CO6" s="36">
        <f t="shared" si="10"/>
        <v>53.25</v>
      </c>
      <c r="CP6" s="36">
        <f t="shared" si="10"/>
        <v>54.62</v>
      </c>
      <c r="CQ6" s="36">
        <f t="shared" si="10"/>
        <v>55.68</v>
      </c>
      <c r="CR6" s="36">
        <f t="shared" si="10"/>
        <v>55.64</v>
      </c>
      <c r="CS6" s="36">
        <f t="shared" si="10"/>
        <v>55.13</v>
      </c>
      <c r="CT6" s="36">
        <f t="shared" si="10"/>
        <v>54.77</v>
      </c>
      <c r="CU6" s="36">
        <f t="shared" si="10"/>
        <v>54.92</v>
      </c>
      <c r="CV6" s="35" t="str">
        <f>IF(CV7="","",IF(CV7="-","【-】","【"&amp;SUBSTITUTE(TEXT(CV7,"#,##0.00"),"-","△")&amp;"】"))</f>
        <v>【59.94】</v>
      </c>
      <c r="CW6" s="36">
        <f>IF(CW7="",NA(),CW7)</f>
        <v>94.46</v>
      </c>
      <c r="CX6" s="36">
        <f t="shared" ref="CX6:DF6" si="11">IF(CX7="",NA(),CX7)</f>
        <v>92.66</v>
      </c>
      <c r="CY6" s="36">
        <f t="shared" si="11"/>
        <v>92.35</v>
      </c>
      <c r="CZ6" s="36">
        <f t="shared" si="11"/>
        <v>94.11</v>
      </c>
      <c r="DA6" s="36">
        <f t="shared" si="11"/>
        <v>92.6</v>
      </c>
      <c r="DB6" s="36">
        <f t="shared" si="11"/>
        <v>83.18</v>
      </c>
      <c r="DC6" s="36">
        <f t="shared" si="11"/>
        <v>83.09</v>
      </c>
      <c r="DD6" s="36">
        <f t="shared" si="11"/>
        <v>83</v>
      </c>
      <c r="DE6" s="36">
        <f t="shared" si="11"/>
        <v>82.89</v>
      </c>
      <c r="DF6" s="36">
        <f t="shared" si="11"/>
        <v>82.66</v>
      </c>
      <c r="DG6" s="35" t="str">
        <f>IF(DG7="","",IF(DG7="-","【-】","【"&amp;SUBSTITUTE(TEXT(DG7,"#,##0.00"),"-","△")&amp;"】"))</f>
        <v>【90.22】</v>
      </c>
      <c r="DH6" s="36">
        <f>IF(DH7="",NA(),DH7)</f>
        <v>42.44</v>
      </c>
      <c r="DI6" s="36">
        <f t="shared" ref="DI6:DQ6" si="12">IF(DI7="",NA(),DI7)</f>
        <v>43.65</v>
      </c>
      <c r="DJ6" s="36">
        <f t="shared" si="12"/>
        <v>50.41</v>
      </c>
      <c r="DK6" s="36">
        <f t="shared" si="12"/>
        <v>51.7</v>
      </c>
      <c r="DL6" s="36">
        <f t="shared" si="12"/>
        <v>52.69</v>
      </c>
      <c r="DM6" s="36">
        <f t="shared" si="12"/>
        <v>38.07</v>
      </c>
      <c r="DN6" s="36">
        <f t="shared" si="12"/>
        <v>39.06</v>
      </c>
      <c r="DO6" s="36">
        <f t="shared" si="12"/>
        <v>46.66</v>
      </c>
      <c r="DP6" s="36">
        <f t="shared" si="12"/>
        <v>47.46</v>
      </c>
      <c r="DQ6" s="36">
        <f t="shared" si="12"/>
        <v>48.49</v>
      </c>
      <c r="DR6" s="35" t="str">
        <f>IF(DR7="","",IF(DR7="-","【-】","【"&amp;SUBSTITUTE(TEXT(DR7,"#,##0.00"),"-","△")&amp;"】"))</f>
        <v>【47.91】</v>
      </c>
      <c r="DS6" s="36">
        <f>IF(DS7="",NA(),DS7)</f>
        <v>9.17</v>
      </c>
      <c r="DT6" s="36">
        <f t="shared" ref="DT6:EB6" si="13">IF(DT7="",NA(),DT7)</f>
        <v>13.28</v>
      </c>
      <c r="DU6" s="36">
        <f t="shared" si="13"/>
        <v>15.27</v>
      </c>
      <c r="DV6" s="36">
        <f t="shared" si="13"/>
        <v>15.75</v>
      </c>
      <c r="DW6" s="36">
        <f t="shared" si="13"/>
        <v>19.940000000000001</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0.27</v>
      </c>
      <c r="EE6" s="35">
        <f t="shared" ref="EE6:EM6" si="14">IF(EE7="",NA(),EE7)</f>
        <v>0</v>
      </c>
      <c r="EF6" s="36">
        <f t="shared" si="14"/>
        <v>0.15</v>
      </c>
      <c r="EG6" s="36">
        <f t="shared" si="14"/>
        <v>0.36</v>
      </c>
      <c r="EH6" s="36">
        <f t="shared" si="14"/>
        <v>0.33</v>
      </c>
      <c r="EI6" s="36">
        <f t="shared" si="14"/>
        <v>0.67</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234460</v>
      </c>
      <c r="D7" s="38">
        <v>46</v>
      </c>
      <c r="E7" s="38">
        <v>1</v>
      </c>
      <c r="F7" s="38">
        <v>0</v>
      </c>
      <c r="G7" s="38">
        <v>1</v>
      </c>
      <c r="H7" s="38" t="s">
        <v>105</v>
      </c>
      <c r="I7" s="38" t="s">
        <v>106</v>
      </c>
      <c r="J7" s="38" t="s">
        <v>107</v>
      </c>
      <c r="K7" s="38" t="s">
        <v>108</v>
      </c>
      <c r="L7" s="38" t="s">
        <v>109</v>
      </c>
      <c r="M7" s="38"/>
      <c r="N7" s="39" t="s">
        <v>110</v>
      </c>
      <c r="O7" s="39">
        <v>94.91</v>
      </c>
      <c r="P7" s="39">
        <v>99.8</v>
      </c>
      <c r="Q7" s="39">
        <v>2600</v>
      </c>
      <c r="R7" s="39">
        <v>22512</v>
      </c>
      <c r="S7" s="39">
        <v>46.2</v>
      </c>
      <c r="T7" s="39">
        <v>487.27</v>
      </c>
      <c r="U7" s="39">
        <v>22397</v>
      </c>
      <c r="V7" s="39">
        <v>46.2</v>
      </c>
      <c r="W7" s="39">
        <v>484.78</v>
      </c>
      <c r="X7" s="39">
        <v>102.68</v>
      </c>
      <c r="Y7" s="39">
        <v>103.87</v>
      </c>
      <c r="Z7" s="39">
        <v>109.39</v>
      </c>
      <c r="AA7" s="39">
        <v>111.14</v>
      </c>
      <c r="AB7" s="39">
        <v>113.73</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2270.73</v>
      </c>
      <c r="AU7" s="39">
        <v>1112.5899999999999</v>
      </c>
      <c r="AV7" s="39">
        <v>1272.29</v>
      </c>
      <c r="AW7" s="39">
        <v>697.05</v>
      </c>
      <c r="AX7" s="39">
        <v>1429.44</v>
      </c>
      <c r="AY7" s="39">
        <v>915.5</v>
      </c>
      <c r="AZ7" s="39">
        <v>963.24</v>
      </c>
      <c r="BA7" s="39">
        <v>381.53</v>
      </c>
      <c r="BB7" s="39">
        <v>391.54</v>
      </c>
      <c r="BC7" s="39">
        <v>384.34</v>
      </c>
      <c r="BD7" s="39">
        <v>262.87</v>
      </c>
      <c r="BE7" s="39">
        <v>18.350000000000001</v>
      </c>
      <c r="BF7" s="39">
        <v>23.36</v>
      </c>
      <c r="BG7" s="39">
        <v>27.63</v>
      </c>
      <c r="BH7" s="39">
        <v>23.2</v>
      </c>
      <c r="BI7" s="39">
        <v>18.059999999999999</v>
      </c>
      <c r="BJ7" s="39">
        <v>404.78</v>
      </c>
      <c r="BK7" s="39">
        <v>400.38</v>
      </c>
      <c r="BL7" s="39">
        <v>393.27</v>
      </c>
      <c r="BM7" s="39">
        <v>386.97</v>
      </c>
      <c r="BN7" s="39">
        <v>380.58</v>
      </c>
      <c r="BO7" s="39">
        <v>270.87</v>
      </c>
      <c r="BP7" s="39">
        <v>101.74</v>
      </c>
      <c r="BQ7" s="39">
        <v>102.78</v>
      </c>
      <c r="BR7" s="39">
        <v>110.4</v>
      </c>
      <c r="BS7" s="39">
        <v>111.75</v>
      </c>
      <c r="BT7" s="39">
        <v>114.71</v>
      </c>
      <c r="BU7" s="39">
        <v>98.07</v>
      </c>
      <c r="BV7" s="39">
        <v>96.56</v>
      </c>
      <c r="BW7" s="39">
        <v>100.47</v>
      </c>
      <c r="BX7" s="39">
        <v>101.72</v>
      </c>
      <c r="BY7" s="39">
        <v>102.38</v>
      </c>
      <c r="BZ7" s="39">
        <v>105.59</v>
      </c>
      <c r="CA7" s="39">
        <v>155.85</v>
      </c>
      <c r="CB7" s="39">
        <v>154.44</v>
      </c>
      <c r="CC7" s="39">
        <v>142.71</v>
      </c>
      <c r="CD7" s="39">
        <v>140.53</v>
      </c>
      <c r="CE7" s="39">
        <v>137.74</v>
      </c>
      <c r="CF7" s="39">
        <v>172.26</v>
      </c>
      <c r="CG7" s="39">
        <v>177.14</v>
      </c>
      <c r="CH7" s="39">
        <v>169.82</v>
      </c>
      <c r="CI7" s="39">
        <v>168.2</v>
      </c>
      <c r="CJ7" s="39">
        <v>168.67</v>
      </c>
      <c r="CK7" s="39">
        <v>163.27000000000001</v>
      </c>
      <c r="CL7" s="39">
        <v>56.26</v>
      </c>
      <c r="CM7" s="39">
        <v>57.55</v>
      </c>
      <c r="CN7" s="39">
        <v>55.03</v>
      </c>
      <c r="CO7" s="39">
        <v>53.25</v>
      </c>
      <c r="CP7" s="39">
        <v>54.62</v>
      </c>
      <c r="CQ7" s="39">
        <v>55.68</v>
      </c>
      <c r="CR7" s="39">
        <v>55.64</v>
      </c>
      <c r="CS7" s="39">
        <v>55.13</v>
      </c>
      <c r="CT7" s="39">
        <v>54.77</v>
      </c>
      <c r="CU7" s="39">
        <v>54.92</v>
      </c>
      <c r="CV7" s="39">
        <v>59.94</v>
      </c>
      <c r="CW7" s="39">
        <v>94.46</v>
      </c>
      <c r="CX7" s="39">
        <v>92.66</v>
      </c>
      <c r="CY7" s="39">
        <v>92.35</v>
      </c>
      <c r="CZ7" s="39">
        <v>94.11</v>
      </c>
      <c r="DA7" s="39">
        <v>92.6</v>
      </c>
      <c r="DB7" s="39">
        <v>83.18</v>
      </c>
      <c r="DC7" s="39">
        <v>83.09</v>
      </c>
      <c r="DD7" s="39">
        <v>83</v>
      </c>
      <c r="DE7" s="39">
        <v>82.89</v>
      </c>
      <c r="DF7" s="39">
        <v>82.66</v>
      </c>
      <c r="DG7" s="39">
        <v>90.22</v>
      </c>
      <c r="DH7" s="39">
        <v>42.44</v>
      </c>
      <c r="DI7" s="39">
        <v>43.65</v>
      </c>
      <c r="DJ7" s="39">
        <v>50.41</v>
      </c>
      <c r="DK7" s="39">
        <v>51.7</v>
      </c>
      <c r="DL7" s="39">
        <v>52.69</v>
      </c>
      <c r="DM7" s="39">
        <v>38.07</v>
      </c>
      <c r="DN7" s="39">
        <v>39.06</v>
      </c>
      <c r="DO7" s="39">
        <v>46.66</v>
      </c>
      <c r="DP7" s="39">
        <v>47.46</v>
      </c>
      <c r="DQ7" s="39">
        <v>48.49</v>
      </c>
      <c r="DR7" s="39">
        <v>47.91</v>
      </c>
      <c r="DS7" s="39">
        <v>9.17</v>
      </c>
      <c r="DT7" s="39">
        <v>13.28</v>
      </c>
      <c r="DU7" s="39">
        <v>15.27</v>
      </c>
      <c r="DV7" s="39">
        <v>15.75</v>
      </c>
      <c r="DW7" s="39">
        <v>19.940000000000001</v>
      </c>
      <c r="DX7" s="39">
        <v>7.73</v>
      </c>
      <c r="DY7" s="39">
        <v>8.8699999999999992</v>
      </c>
      <c r="DZ7" s="39">
        <v>9.85</v>
      </c>
      <c r="EA7" s="39">
        <v>9.7100000000000009</v>
      </c>
      <c r="EB7" s="39">
        <v>12.79</v>
      </c>
      <c r="EC7" s="39">
        <v>15</v>
      </c>
      <c r="ED7" s="39">
        <v>0.27</v>
      </c>
      <c r="EE7" s="39">
        <v>0</v>
      </c>
      <c r="EF7" s="39">
        <v>0.15</v>
      </c>
      <c r="EG7" s="39">
        <v>0.36</v>
      </c>
      <c r="EH7" s="39">
        <v>0.33</v>
      </c>
      <c r="EI7" s="39">
        <v>0.67</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2018-01-30T01:25:25Z</cp:lastPrinted>
  <dcterms:created xsi:type="dcterms:W3CDTF">2017-12-25T01:30:28Z</dcterms:created>
  <dcterms:modified xsi:type="dcterms:W3CDTF">2018-02-27T09:46:13Z</dcterms:modified>
  <cp:category/>
</cp:coreProperties>
</file>