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1 上水（42事業）\"/>
    </mc:Choice>
  </mc:AlternateContent>
  <workbookProtection workbookPassword="B319" lockStructure="1"/>
  <bookViews>
    <workbookView xWindow="240" yWindow="60" windowWidth="17505" windowHeight="7875"/>
  </bookViews>
  <sheets>
    <sheet name="法適用_水道事業" sheetId="4" r:id="rId1"/>
    <sheet name="データ" sheetId="5" state="hidden" r:id="rId2"/>
  </sheets>
  <calcPr calcId="162913" concurrentManualCount="2"/>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B8" i="4"/>
  <c r="AT8" i="4"/>
  <c r="AL8" i="4"/>
  <c r="P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<sst xmlns="http://schemas.openxmlformats.org/spreadsheetml/2006/main" count="232" uniqueCount="120">
  <si>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</si>
  <si>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</si>
  <si>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</si>
  <si>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</si>
  <si>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</si>
  <si>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</si>
  <si>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</si>
  <si>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</si>
  <si>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</si>
  <si>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</si>
  <si>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</si>
  <si>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</si>
  <si>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</si>
  <si>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</si>
  <si>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</si>
  <si>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</si>
  <si>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</si>
  <si>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</si>
  <si>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</si>
  <si>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</si>
  <si>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</si>
  <si>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</si>
  <si>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</si>
  <si>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</si>
  <si>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</si>
  <si>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</si>
  <si>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</si>
  <si>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</si>
  <si>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</si>
  <si>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</si>
  <si>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</si>
  <si>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</si>
  <si>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</si>
  <si>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</si>
  <si>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</si>
  <si>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</si>
  <si>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</si>
  <si>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</si>
  <si>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</si>
  <si>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</si>
  <si>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</si>
  <si>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</si>
  <si>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</si>
  <si>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</si>
  <si>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</si>
  <si>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</si>
  <si>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</si>
  <si>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</si>
  <si>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</si>
  <si>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</si>
  <si>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</si>
  <si>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</si>
  <si>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</si>
  <si>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</si>
  <si>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</si>
  <si>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</si>
  <si>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</si>
  <si>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</si>
  <si>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</si>
  <si>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</si>
  <si>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</si>
  <si>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</si>
  <si>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</si>
  <si>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</si>
  <si>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</si>
  <si>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</si>
  <si>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</si>
  <si>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</si>
  <si>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</si>
  <si>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</si>
  <si>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</si>
  <si>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</si>
  <si>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</si>
  <si>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</si>
  <si>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</si>
  <si>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</si>
  <si>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</si>
  <si>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</si>
  <si>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</si>
  <si>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</si>
  <si>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</si>
  <si>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</si>
  <si>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</si>
  <si>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</si>
  <si>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</si>
  <si>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</si>
  <si>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</si>
  <si>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</si>
  <si>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</si>
  <si>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</si>
  <si>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</si>
  <si>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</si>
  <si>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</si>
  <si>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</si>
  <si>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</si>
  <si>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</si>
  <si>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</si>
  <si>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</si>
  <si>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</si>
  <si>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</si>
  <si>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</si>
  <si>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</si>
  <si>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</si>
  <si>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</si>
  <si>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</si>
  <si>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武豊町</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</si>
  <si>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</si>
  <si>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</si>
  <si>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</si>
  <si>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</si>
  <si>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</si>
  <si>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</si>
  <si>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</si>
  <si>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</si>
  <si>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</si>
  <si>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</si>
  <si>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</si>
  <si>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①経常収支比率は前年とほぼ変わらず100％以上で、②累積欠損金は0であることから、収支は黒字であり、類似団体と比較しても、単年度での収益性が良いことが分かる。
③流動比率はここ数年若干の増減があるものの、常に100％を超えており、流動負債に対し流動資産を多く保有し短期的な債務に対する支払い能力が高いことが分かる。
④企業債残高対給水収益比率は企業債の新規借り入れを行っていないので年々減少傾向にある。
経営健全化を目指し費用削減を進めてきたため、⑤料金回収率は前年と数値はほぼ変わらず100％を上回っており、給水にかかる費用が給水収益で補えていることが分かる。
また、この費用削減により、⑥給水原価は類似団体平均より大幅に低く、給水に係る費用が少なく抑えられていることが分かる。
⑦施設利用率は類似団体より数値が高く、施設が効率的に稼動しているといえる。
⑧有収率は類似団体比較では数値が高く施設の稼動が収益に繋がっているといえるが、無収水量が年々増加しているため実績値としては悪くなっている。
</t>
    <rPh sb="50" eb="52">
      <t>ルイジ</t>
    </rPh>
    <rPh sb="52" eb="54">
      <t>ダンタイ</t>
    </rPh>
    <rPh sb="55" eb="57">
      <t>ヒカク</t>
    </rPh>
    <rPh sb="93" eb="95">
      <t>ゾウゲン</t>
    </rPh>
    <rPh sb="102" eb="103">
      <t>ツネ</t>
    </rPh>
    <rPh sb="287" eb="289">
      <t>ヒヨウ</t>
    </rPh>
    <rPh sb="289" eb="291">
      <t>サクゲン</t>
    </rPh>
    <phoneticPr fontId="7"/>
  </si>
  <si>
    <t>①有形固定資産減価償却率は減価償却費が増加しているため年々高くなってきており、②管路経年化率も老朽管の更新工事が進んでいないため高いことから、法定耐用年数に近づいている老朽管が多いことが分かる。
また、③管路更新率はH27年度は類似団体平均になったが、H28年度は若干下回り、管路総延長に対する更新延長が少ないため、H26年度以前同様、更新率が類似団体平均より大幅に下回っていることから計画的な管路の更新が進んでいないことが分かる。
現状、基幹管路の耐震化工事を優先的に行っているため、耐用年数を超えている老朽管に対し更新のペースが追いついていない状況である。
今後は基幹管路の耐震化工事が終わり次第、計画的に老朽管の更新を行っていく必要がある。</t>
    <rPh sb="13" eb="15">
      <t>ゲンカ</t>
    </rPh>
    <rPh sb="15" eb="17">
      <t>ショウキャク</t>
    </rPh>
    <rPh sb="17" eb="18">
      <t>ヒ</t>
    </rPh>
    <rPh sb="19" eb="21">
      <t>ゾウカ</t>
    </rPh>
    <rPh sb="47" eb="49">
      <t>ロウキュウ</t>
    </rPh>
    <rPh sb="49" eb="50">
      <t>カン</t>
    </rPh>
    <rPh sb="51" eb="53">
      <t>コウシン</t>
    </rPh>
    <rPh sb="53" eb="55">
      <t>コウジ</t>
    </rPh>
    <rPh sb="56" eb="57">
      <t>スス</t>
    </rPh>
    <rPh sb="129" eb="131">
      <t>ネンド</t>
    </rPh>
    <rPh sb="132" eb="134">
      <t>ジャッカン</t>
    </rPh>
    <rPh sb="134" eb="136">
      <t>シタマワ</t>
    </rPh>
    <rPh sb="138" eb="140">
      <t>カンロ</t>
    </rPh>
    <rPh sb="140" eb="143">
      <t>ソウエンチョウ</t>
    </rPh>
    <rPh sb="144" eb="145">
      <t>タイ</t>
    </rPh>
    <rPh sb="147" eb="149">
      <t>コウシン</t>
    </rPh>
    <rPh sb="149" eb="151">
      <t>エンチョウ</t>
    </rPh>
    <rPh sb="152" eb="153">
      <t>スク</t>
    </rPh>
    <rPh sb="163" eb="165">
      <t>イゼン</t>
    </rPh>
    <rPh sb="165" eb="167">
      <t>ドウヨウ</t>
    </rPh>
    <rPh sb="218" eb="220">
      <t>ゲンジョウ</t>
    </rPh>
    <rPh sb="221" eb="223">
      <t>キカン</t>
    </rPh>
    <rPh sb="223" eb="225">
      <t>カンロ</t>
    </rPh>
    <rPh sb="226" eb="229">
      <t>タイシンカ</t>
    </rPh>
    <rPh sb="229" eb="231">
      <t>コウジ</t>
    </rPh>
    <rPh sb="232" eb="235">
      <t>ユウセンテキ</t>
    </rPh>
    <rPh sb="236" eb="237">
      <t>オコナ</t>
    </rPh>
    <rPh sb="244" eb="246">
      <t>タイヨウ</t>
    </rPh>
    <rPh sb="246" eb="248">
      <t>ネンスウ</t>
    </rPh>
    <rPh sb="249" eb="250">
      <t>コ</t>
    </rPh>
    <rPh sb="254" eb="256">
      <t>ロウキュウ</t>
    </rPh>
    <rPh sb="256" eb="257">
      <t>カン</t>
    </rPh>
    <rPh sb="258" eb="259">
      <t>タイ</t>
    </rPh>
    <rPh sb="260" eb="262">
      <t>コウシン</t>
    </rPh>
    <rPh sb="267" eb="268">
      <t>オ</t>
    </rPh>
    <rPh sb="275" eb="277">
      <t>ジョウキョウ</t>
    </rPh>
    <rPh sb="282" eb="284">
      <t>コンゴ</t>
    </rPh>
    <rPh sb="290" eb="293">
      <t>タイシンカ</t>
    </rPh>
    <rPh sb="293" eb="295">
      <t>コウジ</t>
    </rPh>
    <rPh sb="299" eb="301">
      <t>シダイ</t>
    </rPh>
    <rPh sb="306" eb="308">
      <t>ロウキュウ</t>
    </rPh>
    <rPh sb="308" eb="309">
      <t>カン</t>
    </rPh>
    <rPh sb="310" eb="312">
      <t>コウシン</t>
    </rPh>
    <rPh sb="313" eb="314">
      <t>オコナ</t>
    </rPh>
    <rPh sb="318" eb="320">
      <t>ヒツヨウ</t>
    </rPh>
    <phoneticPr fontId="7"/>
  </si>
  <si>
    <t xml:space="preserve">節水機器の普及等で年々給水収益は落ちているが、支出においての予算執行規模も大幅な増減がないため、経営の指標や施設の稼働率はほぼ同様の数値になっており、比較的健全な経営が出来ている。
資産の面では基幹管路の耐震化工事を行っており、老朽管更新を行っていないため管路経年化率が上がり老朽化が年々進行している。また、資産の更新工事の財源が少なく、毎年の更新延長も少ないため、管路更新率も低い状況にある。今後の人口減少等による更なる給水収益の減少を考えると、流動資産が減少するため、現状よりさらに管路更新費用の財源確保が難しくなると考えられる。そのため、広域化での施設の統廃合等により効率的な施設稼動や、更なる経費の節減をして財源確保に努める必要がある。
また、平成32年度策定予定の経営戦略に加え、管路更新計画、水道事業ビジョンを早急に作成し、経営及び資産の老朽化等の両面から統一性のある中長期的財源計画や資産の更新計画の見通しを立てるのが喫緊の課題であると考える。
</t>
    <rPh sb="97" eb="99">
      <t>キカン</t>
    </rPh>
    <rPh sb="99" eb="101">
      <t>カンロ</t>
    </rPh>
    <rPh sb="332" eb="334">
      <t>サクテイ</t>
    </rPh>
    <rPh sb="334" eb="336">
      <t>ヨテイ</t>
    </rPh>
    <rPh sb="342" eb="343">
      <t>クワ</t>
    </rPh>
    <rPh sb="345" eb="347">
      <t>カンロ</t>
    </rPh>
    <rPh sb="347" eb="349">
      <t>コウシン</t>
    </rPh>
    <rPh sb="349" eb="351">
      <t>ケイカク</t>
    </rPh>
    <rPh sb="352" eb="354">
      <t>スイドウ</t>
    </rPh>
    <rPh sb="354" eb="356">
      <t>ジギョウ</t>
    </rPh>
    <rPh sb="390" eb="394">
      <t>チュウチョウキテキ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</si>
</sst>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2"/>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5" fillId="0" borderId="0"/>
    <xf numFmtId="0" fontId="18" fillId="0" borderId="0">
      <alignment vertical="center"/>
    </xf>
    <xf numFmtId="0" fontId="13" fillId="0" borderId="0">
      <alignment vertical="center"/>
    </xf>
    <xf numFmtId="0" fontId="17" fillId="0" borderId="0"/>
    <xf numFmtId="0" fontId="1" fillId="0" borderId="0">
      <alignment vertical="center"/>
    </xf>
    <xf numFmtId="0" fontId="15" fillId="0" borderId="0"/>
    <xf numFmtId="0" fontId="19" fillId="0" borderId="0">
      <alignment vertical="center"/>
    </xf>
    <xf numFmtId="0" fontId="20"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3" fillId="0" borderId="0" xfId="1" applyFont="1" applyBorder="1">
      <alignment vertical="center"/>
    </xf>
    <xf numFmtId="0" fontId="14"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5" fillId="0" borderId="0" xfId="1" applyFont="1">
      <alignment vertical="center"/>
    </xf>
    <xf numFmtId="0" fontId="16" fillId="0" borderId="0" xfId="1" applyFont="1" applyProtection="1">
      <alignment vertical="center"/>
      <protection hidden="1"/>
    </xf>
    <xf numFmtId="0" fontId="16"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21" fillId="0" borderId="6" xfId="1" applyFont="1" applyBorder="1" applyAlignment="1">
      <alignment horizontal="left" vertical="center"/>
    </xf>
    <xf numFmtId="0" fontId="21" fillId="0" borderId="7" xfId="1" applyFont="1" applyBorder="1" applyAlignment="1">
      <alignment horizontal="left" vertical="center"/>
    </xf>
    <xf numFmtId="0" fontId="21" fillId="0" borderId="8" xfId="1" applyFont="1" applyBorder="1" applyAlignment="1">
      <alignment horizontal="left" vertical="center"/>
    </xf>
    <xf numFmtId="0" fontId="21" fillId="0" borderId="9" xfId="1" applyFont="1" applyBorder="1" applyAlignment="1">
      <alignment horizontal="left" vertical="center"/>
    </xf>
    <xf numFmtId="0" fontId="21" fillId="0" borderId="0" xfId="1" applyFont="1" applyBorder="1" applyAlignment="1">
      <alignment horizontal="left" vertical="center"/>
    </xf>
    <xf numFmtId="0" fontId="21" fillId="0" borderId="10" xfId="1"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0.39</c:v>
                </c:pt>
                <c:pt idx="1">
                  <c:v>0.22</c:v>
                </c:pt>
                <c:pt idx="2">
                  <c:v>0.14000000000000001</c:v>
                </c:pt>
                <c:pt idx="3">
                  <c:v>0.57999999999999996</c:v>
                </c:pt>
                <c:pt idx="4">
                  <c:v>0.47</c:v>
                </c:pt>
              </c:numCache>
            </c:numRef>
          </c:val>
          <c:extLst>
            <c:ext xmlns:c16="http://schemas.microsoft.com/office/drawing/2014/chart" uri="{C3380CC4-5D6E-409C-BE32-E72D297353CC}">
              <c16:uniqueId val="{00000000-953D-400C-8A7C-E22951F1083C}"/>
            </c:ext>
          </c:extLst>
        </c:ser>
        <c:dLbls>
          <c:showLegendKey val="0"/>
          <c:showVal val="0"/>
          <c:showCatName val="0"/>
          <c:showSerName val="0"/>
          <c:showPercent val="0"/>
          <c:showBubbleSize val="0"/>
        </c:dLbls>
        <c:gapWidth val="150"/>
        <c:axId val="91323008"/>
        <c:axId val="9134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extLst>
            <c:ext xmlns:c16="http://schemas.microsoft.com/office/drawing/2014/chart" uri="{C3380CC4-5D6E-409C-BE32-E72D297353CC}">
              <c16:uniqueId val="{00000001-953D-400C-8A7C-E22951F1083C}"/>
            </c:ext>
          </c:extLst>
        </c:ser>
        <c:dLbls>
          <c:showLegendKey val="0"/>
          <c:showVal val="0"/>
          <c:showCatName val="0"/>
          <c:showSerName val="0"/>
          <c:showPercent val="0"/>
          <c:showBubbleSize val="0"/>
        </c:dLbls>
        <c:marker val="1"/>
        <c:smooth val="0"/>
        <c:axId val="91323008"/>
        <c:axId val="91345664"/>
      </c:lineChart>
      <c:dateAx>
        <c:axId val="91323008"/>
        <c:scaling>
          <c:orientation val="minMax"/>
        </c:scaling>
        <c:delete val="1"/>
        <c:axPos val="b"/>
        <c:numFmt formatCode="ge" sourceLinked="1"/>
        <c:majorTickMark val="none"/>
        <c:minorTickMark val="none"/>
        <c:tickLblPos val="none"/>
        <c:crossAx val="91345664"/>
        <c:crosses val="autoZero"/>
        <c:auto val="1"/>
        <c:lblOffset val="100"/>
        <c:baseTimeUnit val="years"/>
      </c:dateAx>
      <c:valAx>
        <c:axId val="9134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2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61.72</c:v>
                </c:pt>
                <c:pt idx="1">
                  <c:v>60.43</c:v>
                </c:pt>
                <c:pt idx="2">
                  <c:v>59.67</c:v>
                </c:pt>
                <c:pt idx="3">
                  <c:v>59.98</c:v>
                </c:pt>
                <c:pt idx="4">
                  <c:v>61.89</c:v>
                </c:pt>
              </c:numCache>
            </c:numRef>
          </c:val>
          <c:extLst>
            <c:ext xmlns:c16="http://schemas.microsoft.com/office/drawing/2014/chart" uri="{C3380CC4-5D6E-409C-BE32-E72D297353CC}">
              <c16:uniqueId val="{00000000-9D1C-4C64-8F95-D541D87B7424}"/>
            </c:ext>
          </c:extLst>
        </c:ser>
        <c:dLbls>
          <c:showLegendKey val="0"/>
          <c:showVal val="0"/>
          <c:showCatName val="0"/>
          <c:showSerName val="0"/>
          <c:showPercent val="0"/>
          <c:showBubbleSize val="0"/>
        </c:dLbls>
        <c:gapWidth val="150"/>
        <c:axId val="92948736"/>
        <c:axId val="9295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extLst>
            <c:ext xmlns:c16="http://schemas.microsoft.com/office/drawing/2014/chart" uri="{C3380CC4-5D6E-409C-BE32-E72D297353CC}">
              <c16:uniqueId val="{00000001-9D1C-4C64-8F95-D541D87B7424}"/>
            </c:ext>
          </c:extLst>
        </c:ser>
        <c:dLbls>
          <c:showLegendKey val="0"/>
          <c:showVal val="0"/>
          <c:showCatName val="0"/>
          <c:showSerName val="0"/>
          <c:showPercent val="0"/>
          <c:showBubbleSize val="0"/>
        </c:dLbls>
        <c:marker val="1"/>
        <c:smooth val="0"/>
        <c:axId val="92948736"/>
        <c:axId val="92959104"/>
      </c:lineChart>
      <c:dateAx>
        <c:axId val="92948736"/>
        <c:scaling>
          <c:orientation val="minMax"/>
        </c:scaling>
        <c:delete val="1"/>
        <c:axPos val="b"/>
        <c:numFmt formatCode="ge" sourceLinked="1"/>
        <c:majorTickMark val="none"/>
        <c:minorTickMark val="none"/>
        <c:tickLblPos val="none"/>
        <c:crossAx val="92959104"/>
        <c:crosses val="autoZero"/>
        <c:auto val="1"/>
        <c:lblOffset val="100"/>
        <c:baseTimeUnit val="years"/>
      </c:dateAx>
      <c:valAx>
        <c:axId val="9295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4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93.17</c:v>
                </c:pt>
                <c:pt idx="1">
                  <c:v>94.01</c:v>
                </c:pt>
                <c:pt idx="2">
                  <c:v>93.33</c:v>
                </c:pt>
                <c:pt idx="3">
                  <c:v>92.81</c:v>
                </c:pt>
                <c:pt idx="4">
                  <c:v>92.02</c:v>
                </c:pt>
              </c:numCache>
            </c:numRef>
          </c:val>
          <c:extLst>
            <c:ext xmlns:c16="http://schemas.microsoft.com/office/drawing/2014/chart" uri="{C3380CC4-5D6E-409C-BE32-E72D297353CC}">
              <c16:uniqueId val="{00000000-071D-458A-B667-FD35B7265996}"/>
            </c:ext>
          </c:extLst>
        </c:ser>
        <c:dLbls>
          <c:showLegendKey val="0"/>
          <c:showVal val="0"/>
          <c:showCatName val="0"/>
          <c:showSerName val="0"/>
          <c:showPercent val="0"/>
          <c:showBubbleSize val="0"/>
        </c:dLbls>
        <c:gapWidth val="150"/>
        <c:axId val="92994176"/>
        <c:axId val="9300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extLst>
            <c:ext xmlns:c16="http://schemas.microsoft.com/office/drawing/2014/chart" uri="{C3380CC4-5D6E-409C-BE32-E72D297353CC}">
              <c16:uniqueId val="{00000001-071D-458A-B667-FD35B7265996}"/>
            </c:ext>
          </c:extLst>
        </c:ser>
        <c:dLbls>
          <c:showLegendKey val="0"/>
          <c:showVal val="0"/>
          <c:showCatName val="0"/>
          <c:showSerName val="0"/>
          <c:showPercent val="0"/>
          <c:showBubbleSize val="0"/>
        </c:dLbls>
        <c:marker val="1"/>
        <c:smooth val="0"/>
        <c:axId val="92994176"/>
        <c:axId val="93000448"/>
      </c:lineChart>
      <c:dateAx>
        <c:axId val="92994176"/>
        <c:scaling>
          <c:orientation val="minMax"/>
        </c:scaling>
        <c:delete val="1"/>
        <c:axPos val="b"/>
        <c:numFmt formatCode="ge" sourceLinked="1"/>
        <c:majorTickMark val="none"/>
        <c:minorTickMark val="none"/>
        <c:tickLblPos val="none"/>
        <c:crossAx val="93000448"/>
        <c:crosses val="autoZero"/>
        <c:auto val="1"/>
        <c:lblOffset val="100"/>
        <c:baseTimeUnit val="years"/>
      </c:dateAx>
      <c:valAx>
        <c:axId val="9300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9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101.14</c:v>
                </c:pt>
                <c:pt idx="1">
                  <c:v>98.52</c:v>
                </c:pt>
                <c:pt idx="2">
                  <c:v>119.06</c:v>
                </c:pt>
                <c:pt idx="3">
                  <c:v>120.41</c:v>
                </c:pt>
                <c:pt idx="4">
                  <c:v>119.78</c:v>
                </c:pt>
              </c:numCache>
            </c:numRef>
          </c:val>
          <c:extLst>
            <c:ext xmlns:c16="http://schemas.microsoft.com/office/drawing/2014/chart" uri="{C3380CC4-5D6E-409C-BE32-E72D297353CC}">
              <c16:uniqueId val="{00000000-9A9E-49D4-A030-7884EFBBEBE8}"/>
            </c:ext>
          </c:extLst>
        </c:ser>
        <c:dLbls>
          <c:showLegendKey val="0"/>
          <c:showVal val="0"/>
          <c:showCatName val="0"/>
          <c:showSerName val="0"/>
          <c:showPercent val="0"/>
          <c:showBubbleSize val="0"/>
        </c:dLbls>
        <c:gapWidth val="150"/>
        <c:axId val="91507712"/>
        <c:axId val="9151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extLst>
            <c:ext xmlns:c16="http://schemas.microsoft.com/office/drawing/2014/chart" uri="{C3380CC4-5D6E-409C-BE32-E72D297353CC}">
              <c16:uniqueId val="{00000001-9A9E-49D4-A030-7884EFBBEBE8}"/>
            </c:ext>
          </c:extLst>
        </c:ser>
        <c:dLbls>
          <c:showLegendKey val="0"/>
          <c:showVal val="0"/>
          <c:showCatName val="0"/>
          <c:showSerName val="0"/>
          <c:showPercent val="0"/>
          <c:showBubbleSize val="0"/>
        </c:dLbls>
        <c:marker val="1"/>
        <c:smooth val="0"/>
        <c:axId val="91507712"/>
        <c:axId val="91518080"/>
      </c:lineChart>
      <c:dateAx>
        <c:axId val="91507712"/>
        <c:scaling>
          <c:orientation val="minMax"/>
        </c:scaling>
        <c:delete val="1"/>
        <c:axPos val="b"/>
        <c:numFmt formatCode="ge" sourceLinked="1"/>
        <c:majorTickMark val="none"/>
        <c:minorTickMark val="none"/>
        <c:tickLblPos val="none"/>
        <c:crossAx val="91518080"/>
        <c:crosses val="autoZero"/>
        <c:auto val="1"/>
        <c:lblOffset val="100"/>
        <c:baseTimeUnit val="years"/>
      </c:dateAx>
      <c:valAx>
        <c:axId val="91518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50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39.31</c:v>
                </c:pt>
                <c:pt idx="1">
                  <c:v>39.9</c:v>
                </c:pt>
                <c:pt idx="2">
                  <c:v>41.91</c:v>
                </c:pt>
                <c:pt idx="3">
                  <c:v>42.23</c:v>
                </c:pt>
                <c:pt idx="4">
                  <c:v>43.59</c:v>
                </c:pt>
              </c:numCache>
            </c:numRef>
          </c:val>
          <c:extLst>
            <c:ext xmlns:c16="http://schemas.microsoft.com/office/drawing/2014/chart" uri="{C3380CC4-5D6E-409C-BE32-E72D297353CC}">
              <c16:uniqueId val="{00000000-C8BD-4908-8B58-B887972B6F3A}"/>
            </c:ext>
          </c:extLst>
        </c:ser>
        <c:dLbls>
          <c:showLegendKey val="0"/>
          <c:showVal val="0"/>
          <c:showCatName val="0"/>
          <c:showSerName val="0"/>
          <c:showPercent val="0"/>
          <c:showBubbleSize val="0"/>
        </c:dLbls>
        <c:gapWidth val="150"/>
        <c:axId val="91532672"/>
        <c:axId val="9169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extLst>
            <c:ext xmlns:c16="http://schemas.microsoft.com/office/drawing/2014/chart" uri="{C3380CC4-5D6E-409C-BE32-E72D297353CC}">
              <c16:uniqueId val="{00000001-C8BD-4908-8B58-B887972B6F3A}"/>
            </c:ext>
          </c:extLst>
        </c:ser>
        <c:dLbls>
          <c:showLegendKey val="0"/>
          <c:showVal val="0"/>
          <c:showCatName val="0"/>
          <c:showSerName val="0"/>
          <c:showPercent val="0"/>
          <c:showBubbleSize val="0"/>
        </c:dLbls>
        <c:marker val="1"/>
        <c:smooth val="0"/>
        <c:axId val="91532672"/>
        <c:axId val="91690496"/>
      </c:lineChart>
      <c:dateAx>
        <c:axId val="91532672"/>
        <c:scaling>
          <c:orientation val="minMax"/>
        </c:scaling>
        <c:delete val="1"/>
        <c:axPos val="b"/>
        <c:numFmt formatCode="ge" sourceLinked="1"/>
        <c:majorTickMark val="none"/>
        <c:minorTickMark val="none"/>
        <c:tickLblPos val="none"/>
        <c:crossAx val="91690496"/>
        <c:crosses val="autoZero"/>
        <c:auto val="1"/>
        <c:lblOffset val="100"/>
        <c:baseTimeUnit val="years"/>
      </c:dateAx>
      <c:valAx>
        <c:axId val="9169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3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19.55</c:v>
                </c:pt>
                <c:pt idx="1">
                  <c:v>19.71</c:v>
                </c:pt>
                <c:pt idx="2">
                  <c:v>19.97</c:v>
                </c:pt>
                <c:pt idx="3">
                  <c:v>19.88</c:v>
                </c:pt>
                <c:pt idx="4">
                  <c:v>23.81</c:v>
                </c:pt>
              </c:numCache>
            </c:numRef>
          </c:val>
          <c:extLst>
            <c:ext xmlns:c16="http://schemas.microsoft.com/office/drawing/2014/chart" uri="{C3380CC4-5D6E-409C-BE32-E72D297353CC}">
              <c16:uniqueId val="{00000000-E497-466A-B588-68FC4C2ACB4E}"/>
            </c:ext>
          </c:extLst>
        </c:ser>
        <c:dLbls>
          <c:showLegendKey val="0"/>
          <c:showVal val="0"/>
          <c:showCatName val="0"/>
          <c:showSerName val="0"/>
          <c:showPercent val="0"/>
          <c:showBubbleSize val="0"/>
        </c:dLbls>
        <c:gapWidth val="150"/>
        <c:axId val="91717632"/>
        <c:axId val="9171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extLst>
            <c:ext xmlns:c16="http://schemas.microsoft.com/office/drawing/2014/chart" uri="{C3380CC4-5D6E-409C-BE32-E72D297353CC}">
              <c16:uniqueId val="{00000001-E497-466A-B588-68FC4C2ACB4E}"/>
            </c:ext>
          </c:extLst>
        </c:ser>
        <c:dLbls>
          <c:showLegendKey val="0"/>
          <c:showVal val="0"/>
          <c:showCatName val="0"/>
          <c:showSerName val="0"/>
          <c:showPercent val="0"/>
          <c:showBubbleSize val="0"/>
        </c:dLbls>
        <c:marker val="1"/>
        <c:smooth val="0"/>
        <c:axId val="91717632"/>
        <c:axId val="91719552"/>
      </c:lineChart>
      <c:dateAx>
        <c:axId val="91717632"/>
        <c:scaling>
          <c:orientation val="minMax"/>
        </c:scaling>
        <c:delete val="1"/>
        <c:axPos val="b"/>
        <c:numFmt formatCode="ge" sourceLinked="1"/>
        <c:majorTickMark val="none"/>
        <c:minorTickMark val="none"/>
        <c:tickLblPos val="none"/>
        <c:crossAx val="91719552"/>
        <c:crosses val="autoZero"/>
        <c:auto val="1"/>
        <c:lblOffset val="100"/>
        <c:baseTimeUnit val="years"/>
      </c:dateAx>
      <c:valAx>
        <c:axId val="9171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1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formatCode="#,##0.00;&quot;△&quot;#,##0.00">
                  <c:v>0</c:v>
                </c:pt>
                <c:pt idx="1">
                  <c:v>1.73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257-403D-A892-DB477AC2A687}"/>
            </c:ext>
          </c:extLst>
        </c:ser>
        <c:dLbls>
          <c:showLegendKey val="0"/>
          <c:showVal val="0"/>
          <c:showCatName val="0"/>
          <c:showSerName val="0"/>
          <c:showPercent val="0"/>
          <c:showBubbleSize val="0"/>
        </c:dLbls>
        <c:gapWidth val="150"/>
        <c:axId val="91765376"/>
        <c:axId val="9176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extLst>
            <c:ext xmlns:c16="http://schemas.microsoft.com/office/drawing/2014/chart" uri="{C3380CC4-5D6E-409C-BE32-E72D297353CC}">
              <c16:uniqueId val="{00000001-6257-403D-A892-DB477AC2A687}"/>
            </c:ext>
          </c:extLst>
        </c:ser>
        <c:dLbls>
          <c:showLegendKey val="0"/>
          <c:showVal val="0"/>
          <c:showCatName val="0"/>
          <c:showSerName val="0"/>
          <c:showPercent val="0"/>
          <c:showBubbleSize val="0"/>
        </c:dLbls>
        <c:marker val="1"/>
        <c:smooth val="0"/>
        <c:axId val="91765376"/>
        <c:axId val="91767552"/>
      </c:lineChart>
      <c:dateAx>
        <c:axId val="91765376"/>
        <c:scaling>
          <c:orientation val="minMax"/>
        </c:scaling>
        <c:delete val="1"/>
        <c:axPos val="b"/>
        <c:numFmt formatCode="ge" sourceLinked="1"/>
        <c:majorTickMark val="none"/>
        <c:minorTickMark val="none"/>
        <c:tickLblPos val="none"/>
        <c:crossAx val="91767552"/>
        <c:crosses val="autoZero"/>
        <c:auto val="1"/>
        <c:lblOffset val="100"/>
        <c:baseTimeUnit val="years"/>
      </c:dateAx>
      <c:valAx>
        <c:axId val="91767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76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1030.29</c:v>
                </c:pt>
                <c:pt idx="1">
                  <c:v>553.21</c:v>
                </c:pt>
                <c:pt idx="2">
                  <c:v>1010.89</c:v>
                </c:pt>
                <c:pt idx="3">
                  <c:v>1127.94</c:v>
                </c:pt>
                <c:pt idx="4">
                  <c:v>1020.89</c:v>
                </c:pt>
              </c:numCache>
            </c:numRef>
          </c:val>
          <c:extLst>
            <c:ext xmlns:c16="http://schemas.microsoft.com/office/drawing/2014/chart" uri="{C3380CC4-5D6E-409C-BE32-E72D297353CC}">
              <c16:uniqueId val="{00000000-FD09-405E-84AB-FDCAE093C174}"/>
            </c:ext>
          </c:extLst>
        </c:ser>
        <c:dLbls>
          <c:showLegendKey val="0"/>
          <c:showVal val="0"/>
          <c:showCatName val="0"/>
          <c:showSerName val="0"/>
          <c:showPercent val="0"/>
          <c:showBubbleSize val="0"/>
        </c:dLbls>
        <c:gapWidth val="150"/>
        <c:axId val="91806720"/>
        <c:axId val="9181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extLst>
            <c:ext xmlns:c16="http://schemas.microsoft.com/office/drawing/2014/chart" uri="{C3380CC4-5D6E-409C-BE32-E72D297353CC}">
              <c16:uniqueId val="{00000001-FD09-405E-84AB-FDCAE093C174}"/>
            </c:ext>
          </c:extLst>
        </c:ser>
        <c:dLbls>
          <c:showLegendKey val="0"/>
          <c:showVal val="0"/>
          <c:showCatName val="0"/>
          <c:showSerName val="0"/>
          <c:showPercent val="0"/>
          <c:showBubbleSize val="0"/>
        </c:dLbls>
        <c:marker val="1"/>
        <c:smooth val="0"/>
        <c:axId val="91806720"/>
        <c:axId val="91812992"/>
      </c:lineChart>
      <c:dateAx>
        <c:axId val="91806720"/>
        <c:scaling>
          <c:orientation val="minMax"/>
        </c:scaling>
        <c:delete val="1"/>
        <c:axPos val="b"/>
        <c:numFmt formatCode="ge" sourceLinked="1"/>
        <c:majorTickMark val="none"/>
        <c:minorTickMark val="none"/>
        <c:tickLblPos val="none"/>
        <c:crossAx val="91812992"/>
        <c:crosses val="autoZero"/>
        <c:auto val="1"/>
        <c:lblOffset val="100"/>
        <c:baseTimeUnit val="years"/>
      </c:dateAx>
      <c:valAx>
        <c:axId val="91812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80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52.24</c:v>
                </c:pt>
                <c:pt idx="1">
                  <c:v>49.26</c:v>
                </c:pt>
                <c:pt idx="2">
                  <c:v>46.11</c:v>
                </c:pt>
                <c:pt idx="3">
                  <c:v>41.79</c:v>
                </c:pt>
                <c:pt idx="4">
                  <c:v>36.36</c:v>
                </c:pt>
              </c:numCache>
            </c:numRef>
          </c:val>
          <c:extLst>
            <c:ext xmlns:c16="http://schemas.microsoft.com/office/drawing/2014/chart" uri="{C3380CC4-5D6E-409C-BE32-E72D297353CC}">
              <c16:uniqueId val="{00000000-F66A-441B-9BC2-8F3D622BDBB6}"/>
            </c:ext>
          </c:extLst>
        </c:ser>
        <c:dLbls>
          <c:showLegendKey val="0"/>
          <c:showVal val="0"/>
          <c:showCatName val="0"/>
          <c:showSerName val="0"/>
          <c:showPercent val="0"/>
          <c:showBubbleSize val="0"/>
        </c:dLbls>
        <c:gapWidth val="150"/>
        <c:axId val="92903296"/>
        <c:axId val="9290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extLst>
            <c:ext xmlns:c16="http://schemas.microsoft.com/office/drawing/2014/chart" uri="{C3380CC4-5D6E-409C-BE32-E72D297353CC}">
              <c16:uniqueId val="{00000001-F66A-441B-9BC2-8F3D622BDBB6}"/>
            </c:ext>
          </c:extLst>
        </c:ser>
        <c:dLbls>
          <c:showLegendKey val="0"/>
          <c:showVal val="0"/>
          <c:showCatName val="0"/>
          <c:showSerName val="0"/>
          <c:showPercent val="0"/>
          <c:showBubbleSize val="0"/>
        </c:dLbls>
        <c:marker val="1"/>
        <c:smooth val="0"/>
        <c:axId val="92903296"/>
        <c:axId val="92909568"/>
      </c:lineChart>
      <c:dateAx>
        <c:axId val="92903296"/>
        <c:scaling>
          <c:orientation val="minMax"/>
        </c:scaling>
        <c:delete val="1"/>
        <c:axPos val="b"/>
        <c:numFmt formatCode="ge" sourceLinked="1"/>
        <c:majorTickMark val="none"/>
        <c:minorTickMark val="none"/>
        <c:tickLblPos val="none"/>
        <c:crossAx val="92909568"/>
        <c:crosses val="autoZero"/>
        <c:auto val="1"/>
        <c:lblOffset val="100"/>
        <c:baseTimeUnit val="years"/>
      </c:dateAx>
      <c:valAx>
        <c:axId val="92909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90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99.66</c:v>
                </c:pt>
                <c:pt idx="1">
                  <c:v>96.71</c:v>
                </c:pt>
                <c:pt idx="2">
                  <c:v>122.45</c:v>
                </c:pt>
                <c:pt idx="3">
                  <c:v>122.9</c:v>
                </c:pt>
                <c:pt idx="4">
                  <c:v>121.76</c:v>
                </c:pt>
              </c:numCache>
            </c:numRef>
          </c:val>
          <c:extLst>
            <c:ext xmlns:c16="http://schemas.microsoft.com/office/drawing/2014/chart" uri="{C3380CC4-5D6E-409C-BE32-E72D297353CC}">
              <c16:uniqueId val="{00000000-9E4A-4A87-8628-E2F7DD4FDC28}"/>
            </c:ext>
          </c:extLst>
        </c:ser>
        <c:dLbls>
          <c:showLegendKey val="0"/>
          <c:showVal val="0"/>
          <c:showCatName val="0"/>
          <c:showSerName val="0"/>
          <c:showPercent val="0"/>
          <c:showBubbleSize val="0"/>
        </c:dLbls>
        <c:gapWidth val="150"/>
        <c:axId val="93267840"/>
        <c:axId val="9327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extLst>
            <c:ext xmlns:c16="http://schemas.microsoft.com/office/drawing/2014/chart" uri="{C3380CC4-5D6E-409C-BE32-E72D297353CC}">
              <c16:uniqueId val="{00000001-9E4A-4A87-8628-E2F7DD4FDC28}"/>
            </c:ext>
          </c:extLst>
        </c:ser>
        <c:dLbls>
          <c:showLegendKey val="0"/>
          <c:showVal val="0"/>
          <c:showCatName val="0"/>
          <c:showSerName val="0"/>
          <c:showPercent val="0"/>
          <c:showBubbleSize val="0"/>
        </c:dLbls>
        <c:marker val="1"/>
        <c:smooth val="0"/>
        <c:axId val="93267840"/>
        <c:axId val="93278208"/>
      </c:lineChart>
      <c:dateAx>
        <c:axId val="93267840"/>
        <c:scaling>
          <c:orientation val="minMax"/>
        </c:scaling>
        <c:delete val="1"/>
        <c:axPos val="b"/>
        <c:numFmt formatCode="ge" sourceLinked="1"/>
        <c:majorTickMark val="none"/>
        <c:minorTickMark val="none"/>
        <c:tickLblPos val="none"/>
        <c:crossAx val="93278208"/>
        <c:crosses val="autoZero"/>
        <c:auto val="1"/>
        <c:lblOffset val="100"/>
        <c:baseTimeUnit val="years"/>
      </c:dateAx>
      <c:valAx>
        <c:axId val="9327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6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138.56</c:v>
                </c:pt>
                <c:pt idx="1">
                  <c:v>141.94</c:v>
                </c:pt>
                <c:pt idx="2">
                  <c:v>112.05</c:v>
                </c:pt>
                <c:pt idx="3">
                  <c:v>111.34</c:v>
                </c:pt>
                <c:pt idx="4">
                  <c:v>112.99</c:v>
                </c:pt>
              </c:numCache>
            </c:numRef>
          </c:val>
          <c:extLst>
            <c:ext xmlns:c16="http://schemas.microsoft.com/office/drawing/2014/chart" uri="{C3380CC4-5D6E-409C-BE32-E72D297353CC}">
              <c16:uniqueId val="{00000000-4FCE-4FCE-9B6D-B81012CF1C99}"/>
            </c:ext>
          </c:extLst>
        </c:ser>
        <c:dLbls>
          <c:showLegendKey val="0"/>
          <c:showVal val="0"/>
          <c:showCatName val="0"/>
          <c:showSerName val="0"/>
          <c:showPercent val="0"/>
          <c:showBubbleSize val="0"/>
        </c:dLbls>
        <c:gapWidth val="150"/>
        <c:axId val="93308800"/>
        <c:axId val="9331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extLst>
            <c:ext xmlns:c16="http://schemas.microsoft.com/office/drawing/2014/chart" uri="{C3380CC4-5D6E-409C-BE32-E72D297353CC}">
              <c16:uniqueId val="{00000001-4FCE-4FCE-9B6D-B81012CF1C99}"/>
            </c:ext>
          </c:extLst>
        </c:ser>
        <c:dLbls>
          <c:showLegendKey val="0"/>
          <c:showVal val="0"/>
          <c:showCatName val="0"/>
          <c:showSerName val="0"/>
          <c:showPercent val="0"/>
          <c:showBubbleSize val="0"/>
        </c:dLbls>
        <c:marker val="1"/>
        <c:smooth val="0"/>
        <c:axId val="93308800"/>
        <c:axId val="93310976"/>
      </c:lineChart>
      <c:dateAx>
        <c:axId val="93308800"/>
        <c:scaling>
          <c:orientation val="minMax"/>
        </c:scaling>
        <c:delete val="1"/>
        <c:axPos val="b"/>
        <c:numFmt formatCode="ge" sourceLinked="1"/>
        <c:majorTickMark val="none"/>
        <c:minorTickMark val="none"/>
        <c:tickLblPos val="none"/>
        <c:crossAx val="93310976"/>
        <c:crosses val="autoZero"/>
        <c:auto val="1"/>
        <c:lblOffset val="100"/>
        <c:baseTimeUnit val="years"/>
      </c:dateAx>
      <c:valAx>
        <c:axId val="9331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0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7" width="3.125" style="3" customWidth="1"/>
    <col min="78" max="78" width="7.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x14ac:dyDescent="0.15">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x14ac:dyDescent="0.15">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9" t="str">
        <f>データ!H6</f>
        <v>愛知県　武豊町</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A5</v>
      </c>
      <c r="X8" s="86"/>
      <c r="Y8" s="86"/>
      <c r="Z8" s="86"/>
      <c r="AA8" s="86"/>
      <c r="AB8" s="86"/>
      <c r="AC8" s="86"/>
      <c r="AD8" s="87" t="s">
        <v>116</v>
      </c>
      <c r="AE8" s="87"/>
      <c r="AF8" s="87"/>
      <c r="AG8" s="87"/>
      <c r="AH8" s="87"/>
      <c r="AI8" s="87"/>
      <c r="AJ8" s="87"/>
      <c r="AK8" s="5"/>
      <c r="AL8" s="74">
        <f>データ!$R$6</f>
        <v>43053</v>
      </c>
      <c r="AM8" s="74"/>
      <c r="AN8" s="74"/>
      <c r="AO8" s="74"/>
      <c r="AP8" s="74"/>
      <c r="AQ8" s="74"/>
      <c r="AR8" s="74"/>
      <c r="AS8" s="74"/>
      <c r="AT8" s="70">
        <f>データ!$S$6</f>
        <v>26.38</v>
      </c>
      <c r="AU8" s="71"/>
      <c r="AV8" s="71"/>
      <c r="AW8" s="71"/>
      <c r="AX8" s="71"/>
      <c r="AY8" s="71"/>
      <c r="AZ8" s="71"/>
      <c r="BA8" s="71"/>
      <c r="BB8" s="73">
        <f>データ!$T$6</f>
        <v>1632.03</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x14ac:dyDescent="0.15">
      <c r="A10" s="2"/>
      <c r="B10" s="70" t="str">
        <f>データ!$N$6</f>
        <v>-</v>
      </c>
      <c r="C10" s="71"/>
      <c r="D10" s="71"/>
      <c r="E10" s="71"/>
      <c r="F10" s="71"/>
      <c r="G10" s="71"/>
      <c r="H10" s="71"/>
      <c r="I10" s="70">
        <f>データ!$O$6</f>
        <v>94.38</v>
      </c>
      <c r="J10" s="71"/>
      <c r="K10" s="71"/>
      <c r="L10" s="71"/>
      <c r="M10" s="71"/>
      <c r="N10" s="71"/>
      <c r="O10" s="72"/>
      <c r="P10" s="73">
        <f>データ!$P$6</f>
        <v>99.92</v>
      </c>
      <c r="Q10" s="73"/>
      <c r="R10" s="73"/>
      <c r="S10" s="73"/>
      <c r="T10" s="73"/>
      <c r="U10" s="73"/>
      <c r="V10" s="73"/>
      <c r="W10" s="74">
        <f>データ!$Q$6</f>
        <v>2484</v>
      </c>
      <c r="X10" s="74"/>
      <c r="Y10" s="74"/>
      <c r="Z10" s="74"/>
      <c r="AA10" s="74"/>
      <c r="AB10" s="74"/>
      <c r="AC10" s="74"/>
      <c r="AD10" s="2"/>
      <c r="AE10" s="2"/>
      <c r="AF10" s="2"/>
      <c r="AG10" s="2"/>
      <c r="AH10" s="5"/>
      <c r="AI10" s="5"/>
      <c r="AJ10" s="5"/>
      <c r="AK10" s="5"/>
      <c r="AL10" s="74">
        <f>データ!$U$6</f>
        <v>42989</v>
      </c>
      <c r="AM10" s="74"/>
      <c r="AN10" s="74"/>
      <c r="AO10" s="74"/>
      <c r="AP10" s="74"/>
      <c r="AQ10" s="74"/>
      <c r="AR10" s="74"/>
      <c r="AS10" s="74"/>
      <c r="AT10" s="70">
        <f>データ!$V$6</f>
        <v>25.82</v>
      </c>
      <c r="AU10" s="71"/>
      <c r="AV10" s="71"/>
      <c r="AW10" s="71"/>
      <c r="AX10" s="71"/>
      <c r="AY10" s="71"/>
      <c r="AZ10" s="71"/>
      <c r="BA10" s="71"/>
      <c r="BB10" s="73">
        <f>データ!$W$6</f>
        <v>1664.95</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7" t="s">
        <v>117</v>
      </c>
      <c r="BM16" s="58"/>
      <c r="BN16" s="58"/>
      <c r="BO16" s="58"/>
      <c r="BP16" s="58"/>
      <c r="BQ16" s="58"/>
      <c r="BR16" s="58"/>
      <c r="BS16" s="58"/>
      <c r="BT16" s="58"/>
      <c r="BU16" s="58"/>
      <c r="BV16" s="58"/>
      <c r="BW16" s="58"/>
      <c r="BX16" s="58"/>
      <c r="BY16" s="58"/>
      <c r="BZ16" s="59"/>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7"/>
      <c r="BM17" s="58"/>
      <c r="BN17" s="58"/>
      <c r="BO17" s="58"/>
      <c r="BP17" s="58"/>
      <c r="BQ17" s="58"/>
      <c r="BR17" s="58"/>
      <c r="BS17" s="58"/>
      <c r="BT17" s="58"/>
      <c r="BU17" s="58"/>
      <c r="BV17" s="58"/>
      <c r="BW17" s="58"/>
      <c r="BX17" s="58"/>
      <c r="BY17" s="58"/>
      <c r="BZ17" s="59"/>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7"/>
      <c r="BM18" s="58"/>
      <c r="BN18" s="58"/>
      <c r="BO18" s="58"/>
      <c r="BP18" s="58"/>
      <c r="BQ18" s="58"/>
      <c r="BR18" s="58"/>
      <c r="BS18" s="58"/>
      <c r="BT18" s="58"/>
      <c r="BU18" s="58"/>
      <c r="BV18" s="58"/>
      <c r="BW18" s="58"/>
      <c r="BX18" s="58"/>
      <c r="BY18" s="58"/>
      <c r="BZ18" s="59"/>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7"/>
      <c r="BM19" s="58"/>
      <c r="BN19" s="58"/>
      <c r="BO19" s="58"/>
      <c r="BP19" s="58"/>
      <c r="BQ19" s="58"/>
      <c r="BR19" s="58"/>
      <c r="BS19" s="58"/>
      <c r="BT19" s="58"/>
      <c r="BU19" s="58"/>
      <c r="BV19" s="58"/>
      <c r="BW19" s="58"/>
      <c r="BX19" s="58"/>
      <c r="BY19" s="58"/>
      <c r="BZ19" s="59"/>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7"/>
      <c r="BM20" s="58"/>
      <c r="BN20" s="58"/>
      <c r="BO20" s="58"/>
      <c r="BP20" s="58"/>
      <c r="BQ20" s="58"/>
      <c r="BR20" s="58"/>
      <c r="BS20" s="58"/>
      <c r="BT20" s="58"/>
      <c r="BU20" s="58"/>
      <c r="BV20" s="58"/>
      <c r="BW20" s="58"/>
      <c r="BX20" s="58"/>
      <c r="BY20" s="58"/>
      <c r="BZ20" s="59"/>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7"/>
      <c r="BM21" s="58"/>
      <c r="BN21" s="58"/>
      <c r="BO21" s="58"/>
      <c r="BP21" s="58"/>
      <c r="BQ21" s="58"/>
      <c r="BR21" s="58"/>
      <c r="BS21" s="58"/>
      <c r="BT21" s="58"/>
      <c r="BU21" s="58"/>
      <c r="BV21" s="58"/>
      <c r="BW21" s="58"/>
      <c r="BX21" s="58"/>
      <c r="BY21" s="58"/>
      <c r="BZ21" s="59"/>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7"/>
      <c r="BM22" s="58"/>
      <c r="BN22" s="58"/>
      <c r="BO22" s="58"/>
      <c r="BP22" s="58"/>
      <c r="BQ22" s="58"/>
      <c r="BR22" s="58"/>
      <c r="BS22" s="58"/>
      <c r="BT22" s="58"/>
      <c r="BU22" s="58"/>
      <c r="BV22" s="58"/>
      <c r="BW22" s="58"/>
      <c r="BX22" s="58"/>
      <c r="BY22" s="58"/>
      <c r="BZ22" s="59"/>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7"/>
      <c r="BM23" s="58"/>
      <c r="BN23" s="58"/>
      <c r="BO23" s="58"/>
      <c r="BP23" s="58"/>
      <c r="BQ23" s="58"/>
      <c r="BR23" s="58"/>
      <c r="BS23" s="58"/>
      <c r="BT23" s="58"/>
      <c r="BU23" s="58"/>
      <c r="BV23" s="58"/>
      <c r="BW23" s="58"/>
      <c r="BX23" s="58"/>
      <c r="BY23" s="58"/>
      <c r="BZ23" s="59"/>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7"/>
      <c r="BM24" s="58"/>
      <c r="BN24" s="58"/>
      <c r="BO24" s="58"/>
      <c r="BP24" s="58"/>
      <c r="BQ24" s="58"/>
      <c r="BR24" s="58"/>
      <c r="BS24" s="58"/>
      <c r="BT24" s="58"/>
      <c r="BU24" s="58"/>
      <c r="BV24" s="58"/>
      <c r="BW24" s="58"/>
      <c r="BX24" s="58"/>
      <c r="BY24" s="58"/>
      <c r="BZ24" s="59"/>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7"/>
      <c r="BM25" s="58"/>
      <c r="BN25" s="58"/>
      <c r="BO25" s="58"/>
      <c r="BP25" s="58"/>
      <c r="BQ25" s="58"/>
      <c r="BR25" s="58"/>
      <c r="BS25" s="58"/>
      <c r="BT25" s="58"/>
      <c r="BU25" s="58"/>
      <c r="BV25" s="58"/>
      <c r="BW25" s="58"/>
      <c r="BX25" s="58"/>
      <c r="BY25" s="58"/>
      <c r="BZ25" s="59"/>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7"/>
      <c r="BM26" s="58"/>
      <c r="BN26" s="58"/>
      <c r="BO26" s="58"/>
      <c r="BP26" s="58"/>
      <c r="BQ26" s="58"/>
      <c r="BR26" s="58"/>
      <c r="BS26" s="58"/>
      <c r="BT26" s="58"/>
      <c r="BU26" s="58"/>
      <c r="BV26" s="58"/>
      <c r="BW26" s="58"/>
      <c r="BX26" s="58"/>
      <c r="BY26" s="58"/>
      <c r="BZ26" s="59"/>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7"/>
      <c r="BM27" s="58"/>
      <c r="BN27" s="58"/>
      <c r="BO27" s="58"/>
      <c r="BP27" s="58"/>
      <c r="BQ27" s="58"/>
      <c r="BR27" s="58"/>
      <c r="BS27" s="58"/>
      <c r="BT27" s="58"/>
      <c r="BU27" s="58"/>
      <c r="BV27" s="58"/>
      <c r="BW27" s="58"/>
      <c r="BX27" s="58"/>
      <c r="BY27" s="58"/>
      <c r="BZ27" s="59"/>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7"/>
      <c r="BM28" s="58"/>
      <c r="BN28" s="58"/>
      <c r="BO28" s="58"/>
      <c r="BP28" s="58"/>
      <c r="BQ28" s="58"/>
      <c r="BR28" s="58"/>
      <c r="BS28" s="58"/>
      <c r="BT28" s="58"/>
      <c r="BU28" s="58"/>
      <c r="BV28" s="58"/>
      <c r="BW28" s="58"/>
      <c r="BX28" s="58"/>
      <c r="BY28" s="58"/>
      <c r="BZ28" s="59"/>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7"/>
      <c r="BM29" s="58"/>
      <c r="BN29" s="58"/>
      <c r="BO29" s="58"/>
      <c r="BP29" s="58"/>
      <c r="BQ29" s="58"/>
      <c r="BR29" s="58"/>
      <c r="BS29" s="58"/>
      <c r="BT29" s="58"/>
      <c r="BU29" s="58"/>
      <c r="BV29" s="58"/>
      <c r="BW29" s="58"/>
      <c r="BX29" s="58"/>
      <c r="BY29" s="58"/>
      <c r="BZ29" s="59"/>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7"/>
      <c r="BM30" s="58"/>
      <c r="BN30" s="58"/>
      <c r="BO30" s="58"/>
      <c r="BP30" s="58"/>
      <c r="BQ30" s="58"/>
      <c r="BR30" s="58"/>
      <c r="BS30" s="58"/>
      <c r="BT30" s="58"/>
      <c r="BU30" s="58"/>
      <c r="BV30" s="58"/>
      <c r="BW30" s="58"/>
      <c r="BX30" s="58"/>
      <c r="BY30" s="58"/>
      <c r="BZ30" s="59"/>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7"/>
      <c r="BM31" s="58"/>
      <c r="BN31" s="58"/>
      <c r="BO31" s="58"/>
      <c r="BP31" s="58"/>
      <c r="BQ31" s="58"/>
      <c r="BR31" s="58"/>
      <c r="BS31" s="58"/>
      <c r="BT31" s="58"/>
      <c r="BU31" s="58"/>
      <c r="BV31" s="58"/>
      <c r="BW31" s="58"/>
      <c r="BX31" s="58"/>
      <c r="BY31" s="58"/>
      <c r="BZ31" s="59"/>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7"/>
      <c r="BM32" s="58"/>
      <c r="BN32" s="58"/>
      <c r="BO32" s="58"/>
      <c r="BP32" s="58"/>
      <c r="BQ32" s="58"/>
      <c r="BR32" s="58"/>
      <c r="BS32" s="58"/>
      <c r="BT32" s="58"/>
      <c r="BU32" s="58"/>
      <c r="BV32" s="58"/>
      <c r="BW32" s="58"/>
      <c r="BX32" s="58"/>
      <c r="BY32" s="58"/>
      <c r="BZ32" s="59"/>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7"/>
      <c r="BM33" s="58"/>
      <c r="BN33" s="58"/>
      <c r="BO33" s="58"/>
      <c r="BP33" s="58"/>
      <c r="BQ33" s="58"/>
      <c r="BR33" s="58"/>
      <c r="BS33" s="58"/>
      <c r="BT33" s="58"/>
      <c r="BU33" s="58"/>
      <c r="BV33" s="58"/>
      <c r="BW33" s="58"/>
      <c r="BX33" s="58"/>
      <c r="BY33" s="58"/>
      <c r="BZ33" s="59"/>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7"/>
      <c r="BM34" s="58"/>
      <c r="BN34" s="58"/>
      <c r="BO34" s="58"/>
      <c r="BP34" s="58"/>
      <c r="BQ34" s="58"/>
      <c r="BR34" s="58"/>
      <c r="BS34" s="58"/>
      <c r="BT34" s="58"/>
      <c r="BU34" s="58"/>
      <c r="BV34" s="58"/>
      <c r="BW34" s="58"/>
      <c r="BX34" s="58"/>
      <c r="BY34" s="58"/>
      <c r="BZ34" s="59"/>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7"/>
      <c r="BM35" s="58"/>
      <c r="BN35" s="58"/>
      <c r="BO35" s="58"/>
      <c r="BP35" s="58"/>
      <c r="BQ35" s="58"/>
      <c r="BR35" s="58"/>
      <c r="BS35" s="58"/>
      <c r="BT35" s="58"/>
      <c r="BU35" s="58"/>
      <c r="BV35" s="58"/>
      <c r="BW35" s="58"/>
      <c r="BX35" s="58"/>
      <c r="BY35" s="58"/>
      <c r="BZ35" s="59"/>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7"/>
      <c r="BM36" s="58"/>
      <c r="BN36" s="58"/>
      <c r="BO36" s="58"/>
      <c r="BP36" s="58"/>
      <c r="BQ36" s="58"/>
      <c r="BR36" s="58"/>
      <c r="BS36" s="58"/>
      <c r="BT36" s="58"/>
      <c r="BU36" s="58"/>
      <c r="BV36" s="58"/>
      <c r="BW36" s="58"/>
      <c r="BX36" s="58"/>
      <c r="BY36" s="58"/>
      <c r="BZ36" s="59"/>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7"/>
      <c r="BM37" s="58"/>
      <c r="BN37" s="58"/>
      <c r="BO37" s="58"/>
      <c r="BP37" s="58"/>
      <c r="BQ37" s="58"/>
      <c r="BR37" s="58"/>
      <c r="BS37" s="58"/>
      <c r="BT37" s="58"/>
      <c r="BU37" s="58"/>
      <c r="BV37" s="58"/>
      <c r="BW37" s="58"/>
      <c r="BX37" s="58"/>
      <c r="BY37" s="58"/>
      <c r="BZ37" s="59"/>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7"/>
      <c r="BM38" s="58"/>
      <c r="BN38" s="58"/>
      <c r="BO38" s="58"/>
      <c r="BP38" s="58"/>
      <c r="BQ38" s="58"/>
      <c r="BR38" s="58"/>
      <c r="BS38" s="58"/>
      <c r="BT38" s="58"/>
      <c r="BU38" s="58"/>
      <c r="BV38" s="58"/>
      <c r="BW38" s="58"/>
      <c r="BX38" s="58"/>
      <c r="BY38" s="58"/>
      <c r="BZ38" s="59"/>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7"/>
      <c r="BM39" s="58"/>
      <c r="BN39" s="58"/>
      <c r="BO39" s="58"/>
      <c r="BP39" s="58"/>
      <c r="BQ39" s="58"/>
      <c r="BR39" s="58"/>
      <c r="BS39" s="58"/>
      <c r="BT39" s="58"/>
      <c r="BU39" s="58"/>
      <c r="BV39" s="58"/>
      <c r="BW39" s="58"/>
      <c r="BX39" s="58"/>
      <c r="BY39" s="58"/>
      <c r="BZ39" s="59"/>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7"/>
      <c r="BM40" s="58"/>
      <c r="BN40" s="58"/>
      <c r="BO40" s="58"/>
      <c r="BP40" s="58"/>
      <c r="BQ40" s="58"/>
      <c r="BR40" s="58"/>
      <c r="BS40" s="58"/>
      <c r="BT40" s="58"/>
      <c r="BU40" s="58"/>
      <c r="BV40" s="58"/>
      <c r="BW40" s="58"/>
      <c r="BX40" s="58"/>
      <c r="BY40" s="58"/>
      <c r="BZ40" s="59"/>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7"/>
      <c r="BM41" s="58"/>
      <c r="BN41" s="58"/>
      <c r="BO41" s="58"/>
      <c r="BP41" s="58"/>
      <c r="BQ41" s="58"/>
      <c r="BR41" s="58"/>
      <c r="BS41" s="58"/>
      <c r="BT41" s="58"/>
      <c r="BU41" s="58"/>
      <c r="BV41" s="58"/>
      <c r="BW41" s="58"/>
      <c r="BX41" s="58"/>
      <c r="BY41" s="58"/>
      <c r="BZ41" s="59"/>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7"/>
      <c r="BM42" s="58"/>
      <c r="BN42" s="58"/>
      <c r="BO42" s="58"/>
      <c r="BP42" s="58"/>
      <c r="BQ42" s="58"/>
      <c r="BR42" s="58"/>
      <c r="BS42" s="58"/>
      <c r="BT42" s="58"/>
      <c r="BU42" s="58"/>
      <c r="BV42" s="58"/>
      <c r="BW42" s="58"/>
      <c r="BX42" s="58"/>
      <c r="BY42" s="58"/>
      <c r="BZ42" s="59"/>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7"/>
      <c r="BM43" s="58"/>
      <c r="BN43" s="58"/>
      <c r="BO43" s="58"/>
      <c r="BP43" s="58"/>
      <c r="BQ43" s="58"/>
      <c r="BR43" s="58"/>
      <c r="BS43" s="58"/>
      <c r="BT43" s="58"/>
      <c r="BU43" s="58"/>
      <c r="BV43" s="58"/>
      <c r="BW43" s="58"/>
      <c r="BX43" s="58"/>
      <c r="BY43" s="58"/>
      <c r="BZ43" s="59"/>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7"/>
      <c r="BM44" s="58"/>
      <c r="BN44" s="58"/>
      <c r="BO44" s="58"/>
      <c r="BP44" s="58"/>
      <c r="BQ44" s="58"/>
      <c r="BR44" s="58"/>
      <c r="BS44" s="58"/>
      <c r="BT44" s="58"/>
      <c r="BU44" s="58"/>
      <c r="BV44" s="58"/>
      <c r="BW44" s="58"/>
      <c r="BX44" s="58"/>
      <c r="BY44" s="58"/>
      <c r="BZ44" s="59"/>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7" t="s">
        <v>118</v>
      </c>
      <c r="BM47" s="58"/>
      <c r="BN47" s="58"/>
      <c r="BO47" s="58"/>
      <c r="BP47" s="58"/>
      <c r="BQ47" s="58"/>
      <c r="BR47" s="58"/>
      <c r="BS47" s="58"/>
      <c r="BT47" s="58"/>
      <c r="BU47" s="58"/>
      <c r="BV47" s="58"/>
      <c r="BW47" s="58"/>
      <c r="BX47" s="58"/>
      <c r="BY47" s="58"/>
      <c r="BZ47" s="59"/>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7"/>
      <c r="BM48" s="58"/>
      <c r="BN48" s="58"/>
      <c r="BO48" s="58"/>
      <c r="BP48" s="58"/>
      <c r="BQ48" s="58"/>
      <c r="BR48" s="58"/>
      <c r="BS48" s="58"/>
      <c r="BT48" s="58"/>
      <c r="BU48" s="58"/>
      <c r="BV48" s="58"/>
      <c r="BW48" s="58"/>
      <c r="BX48" s="58"/>
      <c r="BY48" s="58"/>
      <c r="BZ48" s="59"/>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7"/>
      <c r="BM49" s="58"/>
      <c r="BN49" s="58"/>
      <c r="BO49" s="58"/>
      <c r="BP49" s="58"/>
      <c r="BQ49" s="58"/>
      <c r="BR49" s="58"/>
      <c r="BS49" s="58"/>
      <c r="BT49" s="58"/>
      <c r="BU49" s="58"/>
      <c r="BV49" s="58"/>
      <c r="BW49" s="58"/>
      <c r="BX49" s="58"/>
      <c r="BY49" s="58"/>
      <c r="BZ49" s="59"/>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7"/>
      <c r="BM50" s="58"/>
      <c r="BN50" s="58"/>
      <c r="BO50" s="58"/>
      <c r="BP50" s="58"/>
      <c r="BQ50" s="58"/>
      <c r="BR50" s="58"/>
      <c r="BS50" s="58"/>
      <c r="BT50" s="58"/>
      <c r="BU50" s="58"/>
      <c r="BV50" s="58"/>
      <c r="BW50" s="58"/>
      <c r="BX50" s="58"/>
      <c r="BY50" s="58"/>
      <c r="BZ50" s="59"/>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7"/>
      <c r="BM51" s="58"/>
      <c r="BN51" s="58"/>
      <c r="BO51" s="58"/>
      <c r="BP51" s="58"/>
      <c r="BQ51" s="58"/>
      <c r="BR51" s="58"/>
      <c r="BS51" s="58"/>
      <c r="BT51" s="58"/>
      <c r="BU51" s="58"/>
      <c r="BV51" s="58"/>
      <c r="BW51" s="58"/>
      <c r="BX51" s="58"/>
      <c r="BY51" s="58"/>
      <c r="BZ51" s="59"/>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7"/>
      <c r="BM52" s="58"/>
      <c r="BN52" s="58"/>
      <c r="BO52" s="58"/>
      <c r="BP52" s="58"/>
      <c r="BQ52" s="58"/>
      <c r="BR52" s="58"/>
      <c r="BS52" s="58"/>
      <c r="BT52" s="58"/>
      <c r="BU52" s="58"/>
      <c r="BV52" s="58"/>
      <c r="BW52" s="58"/>
      <c r="BX52" s="58"/>
      <c r="BY52" s="58"/>
      <c r="BZ52" s="59"/>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7"/>
      <c r="BM53" s="58"/>
      <c r="BN53" s="58"/>
      <c r="BO53" s="58"/>
      <c r="BP53" s="58"/>
      <c r="BQ53" s="58"/>
      <c r="BR53" s="58"/>
      <c r="BS53" s="58"/>
      <c r="BT53" s="58"/>
      <c r="BU53" s="58"/>
      <c r="BV53" s="58"/>
      <c r="BW53" s="58"/>
      <c r="BX53" s="58"/>
      <c r="BY53" s="58"/>
      <c r="BZ53" s="59"/>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7"/>
      <c r="BM54" s="58"/>
      <c r="BN54" s="58"/>
      <c r="BO54" s="58"/>
      <c r="BP54" s="58"/>
      <c r="BQ54" s="58"/>
      <c r="BR54" s="58"/>
      <c r="BS54" s="58"/>
      <c r="BT54" s="58"/>
      <c r="BU54" s="58"/>
      <c r="BV54" s="58"/>
      <c r="BW54" s="58"/>
      <c r="BX54" s="58"/>
      <c r="BY54" s="58"/>
      <c r="BZ54" s="59"/>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7"/>
      <c r="BM55" s="58"/>
      <c r="BN55" s="58"/>
      <c r="BO55" s="58"/>
      <c r="BP55" s="58"/>
      <c r="BQ55" s="58"/>
      <c r="BR55" s="58"/>
      <c r="BS55" s="58"/>
      <c r="BT55" s="58"/>
      <c r="BU55" s="58"/>
      <c r="BV55" s="58"/>
      <c r="BW55" s="58"/>
      <c r="BX55" s="58"/>
      <c r="BY55" s="58"/>
      <c r="BZ55" s="59"/>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7"/>
      <c r="BM56" s="58"/>
      <c r="BN56" s="58"/>
      <c r="BO56" s="58"/>
      <c r="BP56" s="58"/>
      <c r="BQ56" s="58"/>
      <c r="BR56" s="58"/>
      <c r="BS56" s="58"/>
      <c r="BT56" s="58"/>
      <c r="BU56" s="58"/>
      <c r="BV56" s="58"/>
      <c r="BW56" s="58"/>
      <c r="BX56" s="58"/>
      <c r="BY56" s="58"/>
      <c r="BZ56" s="59"/>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7"/>
      <c r="BM57" s="58"/>
      <c r="BN57" s="58"/>
      <c r="BO57" s="58"/>
      <c r="BP57" s="58"/>
      <c r="BQ57" s="58"/>
      <c r="BR57" s="58"/>
      <c r="BS57" s="58"/>
      <c r="BT57" s="58"/>
      <c r="BU57" s="58"/>
      <c r="BV57" s="58"/>
      <c r="BW57" s="58"/>
      <c r="BX57" s="58"/>
      <c r="BY57" s="58"/>
      <c r="BZ57" s="59"/>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7"/>
      <c r="BM58" s="58"/>
      <c r="BN58" s="58"/>
      <c r="BO58" s="58"/>
      <c r="BP58" s="58"/>
      <c r="BQ58" s="58"/>
      <c r="BR58" s="58"/>
      <c r="BS58" s="58"/>
      <c r="BT58" s="58"/>
      <c r="BU58" s="58"/>
      <c r="BV58" s="58"/>
      <c r="BW58" s="58"/>
      <c r="BX58" s="58"/>
      <c r="BY58" s="58"/>
      <c r="BZ58" s="5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8"/>
      <c r="BN59" s="58"/>
      <c r="BO59" s="58"/>
      <c r="BP59" s="58"/>
      <c r="BQ59" s="58"/>
      <c r="BR59" s="58"/>
      <c r="BS59" s="58"/>
      <c r="BT59" s="58"/>
      <c r="BU59" s="58"/>
      <c r="BV59" s="58"/>
      <c r="BW59" s="58"/>
      <c r="BX59" s="58"/>
      <c r="BY59" s="58"/>
      <c r="BZ59" s="59"/>
    </row>
    <row r="60" spans="1:78" ht="13.5" customHeight="1" x14ac:dyDescent="0.15">
      <c r="A60" s="2"/>
      <c r="B60" s="60" t="s">
        <v>35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7"/>
      <c r="BM60" s="58"/>
      <c r="BN60" s="58"/>
      <c r="BO60" s="58"/>
      <c r="BP60" s="58"/>
      <c r="BQ60" s="58"/>
      <c r="BR60" s="58"/>
      <c r="BS60" s="58"/>
      <c r="BT60" s="58"/>
      <c r="BU60" s="58"/>
      <c r="BV60" s="58"/>
      <c r="BW60" s="58"/>
      <c r="BX60" s="58"/>
      <c r="BY60" s="58"/>
      <c r="BZ60" s="59"/>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7"/>
      <c r="BM61" s="58"/>
      <c r="BN61" s="58"/>
      <c r="BO61" s="58"/>
      <c r="BP61" s="58"/>
      <c r="BQ61" s="58"/>
      <c r="BR61" s="58"/>
      <c r="BS61" s="58"/>
      <c r="BT61" s="58"/>
      <c r="BU61" s="58"/>
      <c r="BV61" s="58"/>
      <c r="BW61" s="58"/>
      <c r="BX61" s="58"/>
      <c r="BY61" s="58"/>
      <c r="BZ61" s="59"/>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7"/>
      <c r="BM62" s="58"/>
      <c r="BN62" s="58"/>
      <c r="BO62" s="58"/>
      <c r="BP62" s="58"/>
      <c r="BQ62" s="58"/>
      <c r="BR62" s="58"/>
      <c r="BS62" s="58"/>
      <c r="BT62" s="58"/>
      <c r="BU62" s="58"/>
      <c r="BV62" s="58"/>
      <c r="BW62" s="58"/>
      <c r="BX62" s="58"/>
      <c r="BY62" s="58"/>
      <c r="BZ62" s="59"/>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7"/>
      <c r="BM63" s="58"/>
      <c r="BN63" s="58"/>
      <c r="BO63" s="58"/>
      <c r="BP63" s="58"/>
      <c r="BQ63" s="58"/>
      <c r="BR63" s="58"/>
      <c r="BS63" s="58"/>
      <c r="BT63" s="58"/>
      <c r="BU63" s="58"/>
      <c r="BV63" s="58"/>
      <c r="BW63" s="58"/>
      <c r="BX63" s="58"/>
      <c r="BY63" s="58"/>
      <c r="BZ63" s="59"/>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234478</v>
      </c>
      <c r="D6" s="34">
        <f t="shared" si="3"/>
        <v>46</v>
      </c>
      <c r="E6" s="34">
        <f t="shared" si="3"/>
        <v>1</v>
      </c>
      <c r="F6" s="34">
        <f t="shared" si="3"/>
        <v>0</v>
      </c>
      <c r="G6" s="34">
        <f t="shared" si="3"/>
        <v>1</v>
      </c>
      <c r="H6" s="34" t="str">
        <f t="shared" si="3"/>
        <v>愛知県　武豊町</v>
      </c>
      <c r="I6" s="34" t="str">
        <f t="shared" si="3"/>
        <v>法適用</v>
      </c>
      <c r="J6" s="34" t="str">
        <f t="shared" si="3"/>
        <v>水道事業</v>
      </c>
      <c r="K6" s="34" t="str">
        <f t="shared" si="3"/>
        <v>末端給水事業</v>
      </c>
      <c r="L6" s="34" t="str">
        <f t="shared" si="3"/>
        <v>A5</v>
      </c>
      <c r="M6" s="34">
        <f t="shared" si="3"/>
        <v>0</v>
      </c>
      <c r="N6" s="35" t="str">
        <f t="shared" si="3"/>
        <v>-</v>
      </c>
      <c r="O6" s="35">
        <f t="shared" si="3"/>
        <v>94.38</v>
      </c>
      <c r="P6" s="35">
        <f t="shared" si="3"/>
        <v>99.92</v>
      </c>
      <c r="Q6" s="35">
        <f t="shared" si="3"/>
        <v>2484</v>
      </c>
      <c r="R6" s="35">
        <f t="shared" si="3"/>
        <v>43053</v>
      </c>
      <c r="S6" s="35">
        <f t="shared" si="3"/>
        <v>26.38</v>
      </c>
      <c r="T6" s="35">
        <f t="shared" si="3"/>
        <v>1632.03</v>
      </c>
      <c r="U6" s="35">
        <f t="shared" si="3"/>
        <v>42989</v>
      </c>
      <c r="V6" s="35">
        <f t="shared" si="3"/>
        <v>25.82</v>
      </c>
      <c r="W6" s="35">
        <f t="shared" si="3"/>
        <v>1664.95</v>
      </c>
      <c r="X6" s="36">
        <f>IF(X7="",NA(),X7)</f>
        <v>101.14</v>
      </c>
      <c r="Y6" s="36">
        <f t="shared" ref="Y6:AG6" si="4">IF(Y7="",NA(),Y7)</f>
        <v>98.52</v>
      </c>
      <c r="Z6" s="36">
        <f t="shared" si="4"/>
        <v>119.06</v>
      </c>
      <c r="AA6" s="36">
        <f t="shared" si="4"/>
        <v>120.41</v>
      </c>
      <c r="AB6" s="36">
        <f t="shared" si="4"/>
        <v>119.78</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6">
        <f t="shared" ref="AJ6:AR6" si="5">IF(AJ7="",NA(),AJ7)</f>
        <v>1.73</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1030.29</v>
      </c>
      <c r="AU6" s="36">
        <f t="shared" ref="AU6:BC6" si="6">IF(AU7="",NA(),AU7)</f>
        <v>553.21</v>
      </c>
      <c r="AV6" s="36">
        <f t="shared" si="6"/>
        <v>1010.89</v>
      </c>
      <c r="AW6" s="36">
        <f t="shared" si="6"/>
        <v>1127.94</v>
      </c>
      <c r="AX6" s="36">
        <f t="shared" si="6"/>
        <v>1020.89</v>
      </c>
      <c r="AY6" s="36">
        <f t="shared" si="6"/>
        <v>852.01</v>
      </c>
      <c r="AZ6" s="36">
        <f t="shared" si="6"/>
        <v>909.68</v>
      </c>
      <c r="BA6" s="36">
        <f t="shared" si="6"/>
        <v>382.09</v>
      </c>
      <c r="BB6" s="36">
        <f t="shared" si="6"/>
        <v>371.31</v>
      </c>
      <c r="BC6" s="36">
        <f t="shared" si="6"/>
        <v>377.63</v>
      </c>
      <c r="BD6" s="35" t="str">
        <f>IF(BD7="","",IF(BD7="-","【-】","【"&amp;SUBSTITUTE(TEXT(BD7,"#,##0.00"),"-","△")&amp;"】"))</f>
        <v>【262.87】</v>
      </c>
      <c r="BE6" s="36">
        <f>IF(BE7="",NA(),BE7)</f>
        <v>52.24</v>
      </c>
      <c r="BF6" s="36">
        <f t="shared" ref="BF6:BN6" si="7">IF(BF7="",NA(),BF7)</f>
        <v>49.26</v>
      </c>
      <c r="BG6" s="36">
        <f t="shared" si="7"/>
        <v>46.11</v>
      </c>
      <c r="BH6" s="36">
        <f t="shared" si="7"/>
        <v>41.79</v>
      </c>
      <c r="BI6" s="36">
        <f t="shared" si="7"/>
        <v>36.36</v>
      </c>
      <c r="BJ6" s="36">
        <f t="shared" si="7"/>
        <v>391.4</v>
      </c>
      <c r="BK6" s="36">
        <f t="shared" si="7"/>
        <v>382.65</v>
      </c>
      <c r="BL6" s="36">
        <f t="shared" si="7"/>
        <v>385.06</v>
      </c>
      <c r="BM6" s="36">
        <f t="shared" si="7"/>
        <v>373.09</v>
      </c>
      <c r="BN6" s="36">
        <f t="shared" si="7"/>
        <v>364.71</v>
      </c>
      <c r="BO6" s="35" t="str">
        <f>IF(BO7="","",IF(BO7="-","【-】","【"&amp;SUBSTITUTE(TEXT(BO7,"#,##0.00"),"-","△")&amp;"】"))</f>
        <v>【270.87】</v>
      </c>
      <c r="BP6" s="36">
        <f>IF(BP7="",NA(),BP7)</f>
        <v>99.66</v>
      </c>
      <c r="BQ6" s="36">
        <f t="shared" ref="BQ6:BY6" si="8">IF(BQ7="",NA(),BQ7)</f>
        <v>96.71</v>
      </c>
      <c r="BR6" s="36">
        <f t="shared" si="8"/>
        <v>122.45</v>
      </c>
      <c r="BS6" s="36">
        <f t="shared" si="8"/>
        <v>122.9</v>
      </c>
      <c r="BT6" s="36">
        <f t="shared" si="8"/>
        <v>121.76</v>
      </c>
      <c r="BU6" s="36">
        <f t="shared" si="8"/>
        <v>95.91</v>
      </c>
      <c r="BV6" s="36">
        <f t="shared" si="8"/>
        <v>96.1</v>
      </c>
      <c r="BW6" s="36">
        <f t="shared" si="8"/>
        <v>99.07</v>
      </c>
      <c r="BX6" s="36">
        <f t="shared" si="8"/>
        <v>99.99</v>
      </c>
      <c r="BY6" s="36">
        <f t="shared" si="8"/>
        <v>100.65</v>
      </c>
      <c r="BZ6" s="35" t="str">
        <f>IF(BZ7="","",IF(BZ7="-","【-】","【"&amp;SUBSTITUTE(TEXT(BZ7,"#,##0.00"),"-","△")&amp;"】"))</f>
        <v>【105.59】</v>
      </c>
      <c r="CA6" s="36">
        <f>IF(CA7="",NA(),CA7)</f>
        <v>138.56</v>
      </c>
      <c r="CB6" s="36">
        <f t="shared" ref="CB6:CJ6" si="9">IF(CB7="",NA(),CB7)</f>
        <v>141.94</v>
      </c>
      <c r="CC6" s="36">
        <f t="shared" si="9"/>
        <v>112.05</v>
      </c>
      <c r="CD6" s="36">
        <f t="shared" si="9"/>
        <v>111.34</v>
      </c>
      <c r="CE6" s="36">
        <f t="shared" si="9"/>
        <v>112.99</v>
      </c>
      <c r="CF6" s="36">
        <f t="shared" si="9"/>
        <v>179.29</v>
      </c>
      <c r="CG6" s="36">
        <f t="shared" si="9"/>
        <v>178.39</v>
      </c>
      <c r="CH6" s="36">
        <f t="shared" si="9"/>
        <v>173.03</v>
      </c>
      <c r="CI6" s="36">
        <f t="shared" si="9"/>
        <v>171.15</v>
      </c>
      <c r="CJ6" s="36">
        <f t="shared" si="9"/>
        <v>170.19</v>
      </c>
      <c r="CK6" s="35" t="str">
        <f>IF(CK7="","",IF(CK7="-","【-】","【"&amp;SUBSTITUTE(TEXT(CK7,"#,##0.00"),"-","△")&amp;"】"))</f>
        <v>【163.27】</v>
      </c>
      <c r="CL6" s="36">
        <f>IF(CL7="",NA(),CL7)</f>
        <v>61.72</v>
      </c>
      <c r="CM6" s="36">
        <f t="shared" ref="CM6:CU6" si="10">IF(CM7="",NA(),CM7)</f>
        <v>60.43</v>
      </c>
      <c r="CN6" s="36">
        <f t="shared" si="10"/>
        <v>59.67</v>
      </c>
      <c r="CO6" s="36">
        <f t="shared" si="10"/>
        <v>59.98</v>
      </c>
      <c r="CP6" s="36">
        <f t="shared" si="10"/>
        <v>61.89</v>
      </c>
      <c r="CQ6" s="36">
        <f t="shared" si="10"/>
        <v>59.09</v>
      </c>
      <c r="CR6" s="36">
        <f t="shared" si="10"/>
        <v>59.23</v>
      </c>
      <c r="CS6" s="36">
        <f t="shared" si="10"/>
        <v>58.58</v>
      </c>
      <c r="CT6" s="36">
        <f t="shared" si="10"/>
        <v>58.53</v>
      </c>
      <c r="CU6" s="36">
        <f t="shared" si="10"/>
        <v>59.01</v>
      </c>
      <c r="CV6" s="35" t="str">
        <f>IF(CV7="","",IF(CV7="-","【-】","【"&amp;SUBSTITUTE(TEXT(CV7,"#,##0.00"),"-","△")&amp;"】"))</f>
        <v>【59.94】</v>
      </c>
      <c r="CW6" s="36">
        <f>IF(CW7="",NA(),CW7)</f>
        <v>93.17</v>
      </c>
      <c r="CX6" s="36">
        <f t="shared" ref="CX6:DF6" si="11">IF(CX7="",NA(),CX7)</f>
        <v>94.01</v>
      </c>
      <c r="CY6" s="36">
        <f t="shared" si="11"/>
        <v>93.33</v>
      </c>
      <c r="CZ6" s="36">
        <f t="shared" si="11"/>
        <v>92.81</v>
      </c>
      <c r="DA6" s="36">
        <f t="shared" si="11"/>
        <v>92.02</v>
      </c>
      <c r="DB6" s="36">
        <f t="shared" si="11"/>
        <v>85.4</v>
      </c>
      <c r="DC6" s="36">
        <f t="shared" si="11"/>
        <v>85.53</v>
      </c>
      <c r="DD6" s="36">
        <f t="shared" si="11"/>
        <v>85.23</v>
      </c>
      <c r="DE6" s="36">
        <f t="shared" si="11"/>
        <v>85.26</v>
      </c>
      <c r="DF6" s="36">
        <f t="shared" si="11"/>
        <v>85.37</v>
      </c>
      <c r="DG6" s="35" t="str">
        <f>IF(DG7="","",IF(DG7="-","【-】","【"&amp;SUBSTITUTE(TEXT(DG7,"#,##0.00"),"-","△")&amp;"】"))</f>
        <v>【90.22】</v>
      </c>
      <c r="DH6" s="36">
        <f>IF(DH7="",NA(),DH7)</f>
        <v>39.31</v>
      </c>
      <c r="DI6" s="36">
        <f t="shared" ref="DI6:DQ6" si="12">IF(DI7="",NA(),DI7)</f>
        <v>39.9</v>
      </c>
      <c r="DJ6" s="36">
        <f t="shared" si="12"/>
        <v>41.91</v>
      </c>
      <c r="DK6" s="36">
        <f t="shared" si="12"/>
        <v>42.23</v>
      </c>
      <c r="DL6" s="36">
        <f t="shared" si="12"/>
        <v>43.59</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19.55</v>
      </c>
      <c r="DT6" s="36">
        <f t="shared" ref="DT6:EB6" si="13">IF(DT7="",NA(),DT7)</f>
        <v>19.71</v>
      </c>
      <c r="DU6" s="36">
        <f t="shared" si="13"/>
        <v>19.97</v>
      </c>
      <c r="DV6" s="36">
        <f t="shared" si="13"/>
        <v>19.88</v>
      </c>
      <c r="DW6" s="36">
        <f t="shared" si="13"/>
        <v>23.81</v>
      </c>
      <c r="DX6" s="36">
        <f t="shared" si="13"/>
        <v>7.8</v>
      </c>
      <c r="DY6" s="36">
        <f t="shared" si="13"/>
        <v>8.39</v>
      </c>
      <c r="DZ6" s="36">
        <f t="shared" si="13"/>
        <v>10.09</v>
      </c>
      <c r="EA6" s="36">
        <f t="shared" si="13"/>
        <v>10.54</v>
      </c>
      <c r="EB6" s="36">
        <f t="shared" si="13"/>
        <v>12.03</v>
      </c>
      <c r="EC6" s="35" t="str">
        <f>IF(EC7="","",IF(EC7="-","【-】","【"&amp;SUBSTITUTE(TEXT(EC7,"#,##0.00"),"-","△")&amp;"】"))</f>
        <v>【15.00】</v>
      </c>
      <c r="ED6" s="36">
        <f>IF(ED7="",NA(),ED7)</f>
        <v>0.39</v>
      </c>
      <c r="EE6" s="36">
        <f t="shared" ref="EE6:EM6" si="14">IF(EE7="",NA(),EE7)</f>
        <v>0.22</v>
      </c>
      <c r="EF6" s="36">
        <f t="shared" si="14"/>
        <v>0.14000000000000001</v>
      </c>
      <c r="EG6" s="36">
        <f t="shared" si="14"/>
        <v>0.57999999999999996</v>
      </c>
      <c r="EH6" s="36">
        <f t="shared" si="14"/>
        <v>0.47</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x14ac:dyDescent="0.15">
      <c r="A7" s="29"/>
      <c r="B7" s="38">
        <v>2016</v>
      </c>
      <c r="C7" s="38">
        <v>234478</v>
      </c>
      <c r="D7" s="38">
        <v>46</v>
      </c>
      <c r="E7" s="38">
        <v>1</v>
      </c>
      <c r="F7" s="38">
        <v>0</v>
      </c>
      <c r="G7" s="38">
        <v>1</v>
      </c>
      <c r="H7" s="38" t="s">
        <v>105</v>
      </c>
      <c r="I7" s="38" t="s">
        <v>106</v>
      </c>
      <c r="J7" s="38" t="s">
        <v>107</v>
      </c>
      <c r="K7" s="38" t="s">
        <v>108</v>
      </c>
      <c r="L7" s="38" t="s">
        <v>109</v>
      </c>
      <c r="M7" s="38"/>
      <c r="N7" s="39" t="s">
        <v>110</v>
      </c>
      <c r="O7" s="39">
        <v>94.38</v>
      </c>
      <c r="P7" s="39">
        <v>99.92</v>
      </c>
      <c r="Q7" s="39">
        <v>2484</v>
      </c>
      <c r="R7" s="39">
        <v>43053</v>
      </c>
      <c r="S7" s="39">
        <v>26.38</v>
      </c>
      <c r="T7" s="39">
        <v>1632.03</v>
      </c>
      <c r="U7" s="39">
        <v>42989</v>
      </c>
      <c r="V7" s="39">
        <v>25.82</v>
      </c>
      <c r="W7" s="39">
        <v>1664.95</v>
      </c>
      <c r="X7" s="39">
        <v>101.14</v>
      </c>
      <c r="Y7" s="39">
        <v>98.52</v>
      </c>
      <c r="Z7" s="39">
        <v>119.06</v>
      </c>
      <c r="AA7" s="39">
        <v>120.41</v>
      </c>
      <c r="AB7" s="39">
        <v>119.78</v>
      </c>
      <c r="AC7" s="39">
        <v>106.41</v>
      </c>
      <c r="AD7" s="39">
        <v>106.89</v>
      </c>
      <c r="AE7" s="39">
        <v>109.04</v>
      </c>
      <c r="AF7" s="39">
        <v>109.64</v>
      </c>
      <c r="AG7" s="39">
        <v>110.95</v>
      </c>
      <c r="AH7" s="39">
        <v>114.35</v>
      </c>
      <c r="AI7" s="39">
        <v>0</v>
      </c>
      <c r="AJ7" s="39">
        <v>1.73</v>
      </c>
      <c r="AK7" s="39">
        <v>0</v>
      </c>
      <c r="AL7" s="39">
        <v>0</v>
      </c>
      <c r="AM7" s="39">
        <v>0</v>
      </c>
      <c r="AN7" s="39">
        <v>6.33</v>
      </c>
      <c r="AO7" s="39">
        <v>7.76</v>
      </c>
      <c r="AP7" s="39">
        <v>3.77</v>
      </c>
      <c r="AQ7" s="39">
        <v>3.62</v>
      </c>
      <c r="AR7" s="39">
        <v>3.91</v>
      </c>
      <c r="AS7" s="39">
        <v>0.79</v>
      </c>
      <c r="AT7" s="39">
        <v>1030.29</v>
      </c>
      <c r="AU7" s="39">
        <v>553.21</v>
      </c>
      <c r="AV7" s="39">
        <v>1010.89</v>
      </c>
      <c r="AW7" s="39">
        <v>1127.94</v>
      </c>
      <c r="AX7" s="39">
        <v>1020.89</v>
      </c>
      <c r="AY7" s="39">
        <v>852.01</v>
      </c>
      <c r="AZ7" s="39">
        <v>909.68</v>
      </c>
      <c r="BA7" s="39">
        <v>382.09</v>
      </c>
      <c r="BB7" s="39">
        <v>371.31</v>
      </c>
      <c r="BC7" s="39">
        <v>377.63</v>
      </c>
      <c r="BD7" s="39">
        <v>262.87</v>
      </c>
      <c r="BE7" s="39">
        <v>52.24</v>
      </c>
      <c r="BF7" s="39">
        <v>49.26</v>
      </c>
      <c r="BG7" s="39">
        <v>46.11</v>
      </c>
      <c r="BH7" s="39">
        <v>41.79</v>
      </c>
      <c r="BI7" s="39">
        <v>36.36</v>
      </c>
      <c r="BJ7" s="39">
        <v>391.4</v>
      </c>
      <c r="BK7" s="39">
        <v>382.65</v>
      </c>
      <c r="BL7" s="39">
        <v>385.06</v>
      </c>
      <c r="BM7" s="39">
        <v>373.09</v>
      </c>
      <c r="BN7" s="39">
        <v>364.71</v>
      </c>
      <c r="BO7" s="39">
        <v>270.87</v>
      </c>
      <c r="BP7" s="39">
        <v>99.66</v>
      </c>
      <c r="BQ7" s="39">
        <v>96.71</v>
      </c>
      <c r="BR7" s="39">
        <v>122.45</v>
      </c>
      <c r="BS7" s="39">
        <v>122.9</v>
      </c>
      <c r="BT7" s="39">
        <v>121.76</v>
      </c>
      <c r="BU7" s="39">
        <v>95.91</v>
      </c>
      <c r="BV7" s="39">
        <v>96.1</v>
      </c>
      <c r="BW7" s="39">
        <v>99.07</v>
      </c>
      <c r="BX7" s="39">
        <v>99.99</v>
      </c>
      <c r="BY7" s="39">
        <v>100.65</v>
      </c>
      <c r="BZ7" s="39">
        <v>105.59</v>
      </c>
      <c r="CA7" s="39">
        <v>138.56</v>
      </c>
      <c r="CB7" s="39">
        <v>141.94</v>
      </c>
      <c r="CC7" s="39">
        <v>112.05</v>
      </c>
      <c r="CD7" s="39">
        <v>111.34</v>
      </c>
      <c r="CE7" s="39">
        <v>112.99</v>
      </c>
      <c r="CF7" s="39">
        <v>179.29</v>
      </c>
      <c r="CG7" s="39">
        <v>178.39</v>
      </c>
      <c r="CH7" s="39">
        <v>173.03</v>
      </c>
      <c r="CI7" s="39">
        <v>171.15</v>
      </c>
      <c r="CJ7" s="39">
        <v>170.19</v>
      </c>
      <c r="CK7" s="39">
        <v>163.27000000000001</v>
      </c>
      <c r="CL7" s="39">
        <v>61.72</v>
      </c>
      <c r="CM7" s="39">
        <v>60.43</v>
      </c>
      <c r="CN7" s="39">
        <v>59.67</v>
      </c>
      <c r="CO7" s="39">
        <v>59.98</v>
      </c>
      <c r="CP7" s="39">
        <v>61.89</v>
      </c>
      <c r="CQ7" s="39">
        <v>59.09</v>
      </c>
      <c r="CR7" s="39">
        <v>59.23</v>
      </c>
      <c r="CS7" s="39">
        <v>58.58</v>
      </c>
      <c r="CT7" s="39">
        <v>58.53</v>
      </c>
      <c r="CU7" s="39">
        <v>59.01</v>
      </c>
      <c r="CV7" s="39">
        <v>59.94</v>
      </c>
      <c r="CW7" s="39">
        <v>93.17</v>
      </c>
      <c r="CX7" s="39">
        <v>94.01</v>
      </c>
      <c r="CY7" s="39">
        <v>93.33</v>
      </c>
      <c r="CZ7" s="39">
        <v>92.81</v>
      </c>
      <c r="DA7" s="39">
        <v>92.02</v>
      </c>
      <c r="DB7" s="39">
        <v>85.4</v>
      </c>
      <c r="DC7" s="39">
        <v>85.53</v>
      </c>
      <c r="DD7" s="39">
        <v>85.23</v>
      </c>
      <c r="DE7" s="39">
        <v>85.26</v>
      </c>
      <c r="DF7" s="39">
        <v>85.37</v>
      </c>
      <c r="DG7" s="39">
        <v>90.22</v>
      </c>
      <c r="DH7" s="39">
        <v>39.31</v>
      </c>
      <c r="DI7" s="39">
        <v>39.9</v>
      </c>
      <c r="DJ7" s="39">
        <v>41.91</v>
      </c>
      <c r="DK7" s="39">
        <v>42.23</v>
      </c>
      <c r="DL7" s="39">
        <v>43.59</v>
      </c>
      <c r="DM7" s="39">
        <v>36.36</v>
      </c>
      <c r="DN7" s="39">
        <v>37.340000000000003</v>
      </c>
      <c r="DO7" s="39">
        <v>44.31</v>
      </c>
      <c r="DP7" s="39">
        <v>45.75</v>
      </c>
      <c r="DQ7" s="39">
        <v>46.9</v>
      </c>
      <c r="DR7" s="39">
        <v>47.91</v>
      </c>
      <c r="DS7" s="39">
        <v>19.55</v>
      </c>
      <c r="DT7" s="39">
        <v>19.71</v>
      </c>
      <c r="DU7" s="39">
        <v>19.97</v>
      </c>
      <c r="DV7" s="39">
        <v>19.88</v>
      </c>
      <c r="DW7" s="39">
        <v>23.81</v>
      </c>
      <c r="DX7" s="39">
        <v>7.8</v>
      </c>
      <c r="DY7" s="39">
        <v>8.39</v>
      </c>
      <c r="DZ7" s="39">
        <v>10.09</v>
      </c>
      <c r="EA7" s="39">
        <v>10.54</v>
      </c>
      <c r="EB7" s="39">
        <v>12.03</v>
      </c>
      <c r="EC7" s="39">
        <v>15</v>
      </c>
      <c r="ED7" s="39">
        <v>0.39</v>
      </c>
      <c r="EE7" s="39">
        <v>0.22</v>
      </c>
      <c r="EF7" s="39">
        <v>0.14000000000000001</v>
      </c>
      <c r="EG7" s="39">
        <v>0.57999999999999996</v>
      </c>
      <c r="EH7" s="39">
        <v>0.47</v>
      </c>
      <c r="EI7" s="39">
        <v>0.81</v>
      </c>
      <c r="EJ7" s="39">
        <v>0.59</v>
      </c>
      <c r="EK7" s="39">
        <v>0.6</v>
      </c>
      <c r="EL7" s="39">
        <v>0.56000000000000005</v>
      </c>
      <c r="EM7" s="39">
        <v>0.61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2018-02-22T00:19:59Z</cp:lastPrinted>
  <dcterms:created xsi:type="dcterms:W3CDTF">2017-12-25T01:30:29Z</dcterms:created>
  <dcterms:modified xsi:type="dcterms:W3CDTF">2018-02-27T09:46:54Z</dcterms:modified>
  <cp:category/>
</cp:coreProperties>
</file>