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B10" i="4"/>
  <c r="AL8" i="4"/>
  <c r="P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<sst xmlns="http://schemas.openxmlformats.org/spreadsheetml/2006/main" count="245" uniqueCount="125">
  <si>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</si>
  <si>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</si>
  <si>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</si>
  <si>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</si>
  <si>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</si>
  <si>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</si>
  <si>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</si>
  <si>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</si>
  <si>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</si>
  <si>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</si>
  <si>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</si>
  <si>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</si>
  <si>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</si>
  <si>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</si>
  <si>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</si>
  <si>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</si>
  <si>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</si>
  <si>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</si>
  <si>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</si>
  <si>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</si>
  <si>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</si>
  <si>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</si>
  <si>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</si>
  <si>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</si>
  <si>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</si>
  <si>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</si>
  <si>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</si>
  <si>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</si>
  <si>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</si>
  <si>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</si>
  <si>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</si>
  <si>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</si>
  <si>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</si>
  <si>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</si>
  <si>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</si>
  <si>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</si>
  <si>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</si>
  <si>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</si>
  <si>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</si>
  <si>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</si>
  <si>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</si>
  <si>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</si>
  <si>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</si>
  <si>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</si>
  <si>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</si>
  <si>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</si>
  <si>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</si>
  <si>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</si>
  <si>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</si>
  <si>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</si>
  <si>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</si>
  <si>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</si>
  <si>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</si>
  <si>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</si>
  <si>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</si>
  <si>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</si>
  <si>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</si>
  <si>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</si>
  <si>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</si>
  <si>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</si>
  <si>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</si>
  <si>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</si>
  <si>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</si>
  <si>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</si>
  <si>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</si>
  <si>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</si>
  <si>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</si>
  <si>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</si>
  <si>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</si>
  <si>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</si>
  <si>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</si>
  <si>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</si>
  <si>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</si>
  <si>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</si>
  <si>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</si>
  <si>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</si>
  <si>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</si>
  <si>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</si>
  <si>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</si>
  <si>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</si>
  <si>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</si>
  <si>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</si>
  <si>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</si>
  <si>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</si>
  <si>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</si>
  <si>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</si>
  <si>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</si>
  <si>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</si>
  <si>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</si>
  <si>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</si>
  <si>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</si>
  <si>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</si>
  <si>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</si>
  <si>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</si>
  <si>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</si>
  <si>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</si>
  <si>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</si>
  <si>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</si>
  <si>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</si>
  <si>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</si>
  <si>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</si>
  <si>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</si>
  <si>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</si>
  <si>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</si>
  <si>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</si>
  <si>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</si>
  <si>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</si>
  <si>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</si>
  <si>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武豊町</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</si>
  <si>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</si>
  <si>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</si>
  <si>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</si>
  <si>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</si>
  <si>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</si>
  <si>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</si>
  <si>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</si>
  <si>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</si>
  <si>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</si>
  <si>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</si>
  <si>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</si>
  <si>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 経営の健全性・効率性について</t>
    <phoneticPr fontId="7"/>
  </si>
  <si>
    <t>　武豊町では、平成3年に公共下水道を供用開始しました。下水道管渠は、耐用年数が50年のため、現在老朽化している管渠はありません。しかしながら、陶管を使用した管渠で、補修必要箇所が多数見つかり、平成25年度に管更生工事を行いました。今後も管渠の調査を行い、補修が必要な場合は随時更新工事を行っていきます。</t>
    <rPh sb="1" eb="4">
      <t>タケトヨチョウ</t>
    </rPh>
    <rPh sb="12" eb="14">
      <t>コウキョウ</t>
    </rPh>
    <rPh sb="14" eb="17">
      <t>ゲスイドウ</t>
    </rPh>
    <rPh sb="18" eb="20">
      <t>キョウヨウ</t>
    </rPh>
    <rPh sb="20" eb="22">
      <t>カイシ</t>
    </rPh>
    <rPh sb="27" eb="30">
      <t>ゲスイドウ</t>
    </rPh>
    <rPh sb="30" eb="31">
      <t>カン</t>
    </rPh>
    <rPh sb="31" eb="32">
      <t>キョ</t>
    </rPh>
    <rPh sb="34" eb="36">
      <t>タイヨウ</t>
    </rPh>
    <rPh sb="36" eb="38">
      <t>ネンスウ</t>
    </rPh>
    <rPh sb="41" eb="42">
      <t>ネン</t>
    </rPh>
    <rPh sb="46" eb="48">
      <t>ゲンザイ</t>
    </rPh>
    <rPh sb="48" eb="51">
      <t>ロウキュウカ</t>
    </rPh>
    <rPh sb="55" eb="56">
      <t>カン</t>
    </rPh>
    <rPh sb="56" eb="57">
      <t>キョ</t>
    </rPh>
    <rPh sb="78" eb="79">
      <t>カン</t>
    </rPh>
    <rPh sb="79" eb="80">
      <t>キョ</t>
    </rPh>
    <rPh sb="82" eb="84">
      <t>ホシュウ</t>
    </rPh>
    <rPh sb="84" eb="86">
      <t>ヒツヨウ</t>
    </rPh>
    <rPh sb="86" eb="88">
      <t>カショ</t>
    </rPh>
    <rPh sb="103" eb="104">
      <t>カン</t>
    </rPh>
    <rPh sb="104" eb="106">
      <t>コウセイ</t>
    </rPh>
    <rPh sb="106" eb="108">
      <t>コウジ</t>
    </rPh>
    <rPh sb="109" eb="110">
      <t>オコナ</t>
    </rPh>
    <rPh sb="115" eb="117">
      <t>コンゴ</t>
    </rPh>
    <rPh sb="118" eb="119">
      <t>カン</t>
    </rPh>
    <rPh sb="119" eb="120">
      <t>キョ</t>
    </rPh>
    <rPh sb="121" eb="123">
      <t>チョウサ</t>
    </rPh>
    <rPh sb="124" eb="125">
      <t>オコナ</t>
    </rPh>
    <rPh sb="127" eb="129">
      <t>ホシュウ</t>
    </rPh>
    <rPh sb="130" eb="132">
      <t>ヒツヨウ</t>
    </rPh>
    <rPh sb="133" eb="135">
      <t>バアイ</t>
    </rPh>
    <rPh sb="136" eb="138">
      <t>ズイジ</t>
    </rPh>
    <rPh sb="138" eb="140">
      <t>コウシン</t>
    </rPh>
    <rPh sb="140" eb="142">
      <t>コウジ</t>
    </rPh>
    <rPh sb="143" eb="144">
      <t>オコナ</t>
    </rPh>
    <phoneticPr fontId="7"/>
  </si>
  <si>
    <t>非設置</t>
    <rPh sb="0" eb="1">
      <t>ヒ</t>
    </rPh>
    <rPh sb="1" eb="3">
      <t>セッチ</t>
    </rPh>
    <phoneticPr fontId="4"/>
  </si>
  <si>
    <r>
      <t>　武豊町の下水道事業は、平成23年度で汚水施設の整備を完了しており、建設から維持・管理へと主要な事業内容を移行しています。
　現在の経営状況は、①収益的収支比率が100％を下回っており、単年度収支が赤字であることを示しています。また、⑤経費回収率も100％を下回っており、汚水処理に係る経費が使用料以外の収入により賄われていることが分かります。経費回収率は毎年微増ながら上昇を続けているものの、収益的収支については前年同水準に留まっております。今後については接続率の上昇による使用料収入の増加等により、収益性は向上していく事を見込んでいます。
　④企業債残高対事業規模比率は、企業債残高の減少や使用料収入の増加により、規模比率は類似団体の平均値を下回っています。</t>
    </r>
    <r>
      <rPr>
        <sz val="10"/>
        <rFont val="ＭＳ ゴシック"/>
        <family val="3"/>
        <charset val="128"/>
      </rPr>
      <t>28年度は整備事業の減少に伴う企業債残高の減と、収入増の影響で大幅に減少しており、今後も減少していく見込です</t>
    </r>
    <r>
      <rPr>
        <b/>
        <sz val="10"/>
        <rFont val="ＭＳ ゴシック"/>
        <family val="3"/>
        <charset val="128"/>
      </rPr>
      <t>。</t>
    </r>
    <r>
      <rPr>
        <b/>
        <sz val="10"/>
        <color rgb="FFFF0000"/>
        <rFont val="ＭＳ ゴシック"/>
        <family val="3"/>
        <charset val="128"/>
      </rPr>
      <t xml:space="preserve">
</t>
    </r>
    <r>
      <rPr>
        <sz val="10"/>
        <color theme="1"/>
        <rFont val="ＭＳ ゴシック"/>
        <family val="3"/>
        <charset val="128"/>
      </rPr>
      <t>　⑥汚水処理原価は、</t>
    </r>
    <r>
      <rPr>
        <sz val="10"/>
        <rFont val="ＭＳ ゴシック"/>
        <family val="3"/>
        <charset val="128"/>
      </rPr>
      <t>計画区域整備の終了に伴う起債の新規借り入れが減少したことや、接続率向上による有収水量の増加が要因となり、</t>
    </r>
    <r>
      <rPr>
        <sz val="10"/>
        <color theme="1"/>
        <rFont val="ＭＳ ゴシック"/>
        <family val="3"/>
        <charset val="128"/>
      </rPr>
      <t>類似団体の平均値を下回っており、汚水処理が効率的に実施されていると言えます。
　⑧水洗化率は、類似団体の平均値を下回っていますが</t>
    </r>
    <r>
      <rPr>
        <sz val="10"/>
        <rFont val="ＭＳ ゴシック"/>
        <family val="3"/>
        <charset val="128"/>
      </rPr>
      <t>人口流入に伴い</t>
    </r>
    <r>
      <rPr>
        <sz val="10"/>
        <color theme="1"/>
        <rFont val="ＭＳ ゴシック"/>
        <family val="3"/>
        <charset val="128"/>
      </rPr>
      <t>年々上昇しています。今後、水洗化率が上昇すると、使用料収入が増え、経営の健全化につながります。</t>
    </r>
    <rPh sb="166" eb="167">
      <t>ワ</t>
    </rPh>
    <rPh sb="172" eb="174">
      <t>ケイヒ</t>
    </rPh>
    <rPh sb="174" eb="176">
      <t>カイシュウ</t>
    </rPh>
    <rPh sb="176" eb="177">
      <t>リツ</t>
    </rPh>
    <rPh sb="178" eb="180">
      <t>マイネン</t>
    </rPh>
    <rPh sb="180" eb="182">
      <t>ビゾウ</t>
    </rPh>
    <rPh sb="185" eb="187">
      <t>ジョウショウ</t>
    </rPh>
    <rPh sb="188" eb="189">
      <t>ツヅ</t>
    </rPh>
    <rPh sb="197" eb="199">
      <t>シュウエキ</t>
    </rPh>
    <rPh sb="199" eb="200">
      <t>テキ</t>
    </rPh>
    <rPh sb="200" eb="202">
      <t>シュウシ</t>
    </rPh>
    <rPh sb="207" eb="209">
      <t>ゼンネン</t>
    </rPh>
    <rPh sb="209" eb="212">
      <t>ドウスイジュン</t>
    </rPh>
    <rPh sb="213" eb="214">
      <t>トド</t>
    </rPh>
    <rPh sb="222" eb="224">
      <t>コンゴ</t>
    </rPh>
    <rPh sb="246" eb="247">
      <t>トウ</t>
    </rPh>
    <rPh sb="251" eb="254">
      <t>シュウエキセイ</t>
    </rPh>
    <rPh sb="255" eb="257">
      <t>コウジョウ</t>
    </rPh>
    <rPh sb="261" eb="262">
      <t>コト</t>
    </rPh>
    <rPh sb="263" eb="265">
      <t>ミコ</t>
    </rPh>
    <rPh sb="309" eb="311">
      <t>キボ</t>
    </rPh>
    <rPh sb="311" eb="313">
      <t>ヒリツ</t>
    </rPh>
    <rPh sb="333" eb="335">
      <t>ネンド</t>
    </rPh>
    <rPh sb="336" eb="338">
      <t>セイビ</t>
    </rPh>
    <rPh sb="338" eb="340">
      <t>ジギョウ</t>
    </rPh>
    <rPh sb="341" eb="343">
      <t>ゲンショウ</t>
    </rPh>
    <rPh sb="344" eb="345">
      <t>トモナ</t>
    </rPh>
    <rPh sb="346" eb="348">
      <t>キギョウ</t>
    </rPh>
    <rPh sb="348" eb="349">
      <t>サイ</t>
    </rPh>
    <rPh sb="349" eb="351">
      <t>ザンダカ</t>
    </rPh>
    <rPh sb="352" eb="353">
      <t>ゲン</t>
    </rPh>
    <rPh sb="355" eb="357">
      <t>シュウニュウ</t>
    </rPh>
    <rPh sb="357" eb="358">
      <t>ゾウ</t>
    </rPh>
    <rPh sb="359" eb="361">
      <t>エイキョウ</t>
    </rPh>
    <rPh sb="362" eb="364">
      <t>オオハバ</t>
    </rPh>
    <rPh sb="365" eb="367">
      <t>ゲンショウ</t>
    </rPh>
    <rPh sb="372" eb="374">
      <t>コンゴ</t>
    </rPh>
    <rPh sb="375" eb="377">
      <t>ゲンショウ</t>
    </rPh>
    <rPh sb="381" eb="383">
      <t>ミコミ</t>
    </rPh>
    <rPh sb="409" eb="411">
      <t>キサイ</t>
    </rPh>
    <rPh sb="465" eb="467">
      <t>オスイ</t>
    </rPh>
    <rPh sb="467" eb="469">
      <t>ショリ</t>
    </rPh>
    <rPh sb="472" eb="473">
      <t>テキ</t>
    </rPh>
    <rPh sb="474" eb="476">
      <t>ジッシ</t>
    </rPh>
    <rPh sb="482" eb="483">
      <t>イ</t>
    </rPh>
    <rPh sb="513" eb="515">
      <t>ジンコウ</t>
    </rPh>
    <rPh sb="515" eb="517">
      <t>リュウニュウ</t>
    </rPh>
    <rPh sb="518" eb="519">
      <t>トモナ</t>
    </rPh>
    <phoneticPr fontId="7"/>
  </si>
  <si>
    <r>
      <t>　下水道の面整備が完了しているため、今後多額の費用を投入することはありません。また、起債の償還がピークを迎え、水洗化率の順調な上昇による使用料収入の増加も見込まれるため、経営状況は回復していくと予想されますが、</t>
    </r>
    <r>
      <rPr>
        <sz val="11"/>
        <rFont val="ＭＳ ゴシック"/>
        <family val="3"/>
        <charset val="128"/>
      </rPr>
      <t>今後も接続推進活動等による水洗化率の向上、またそれに伴う収益性の向上を図るとともに、維持管理費や修繕費等の費用を抑える経営努力を行っていく必要があり、</t>
    </r>
    <r>
      <rPr>
        <sz val="11"/>
        <color theme="1"/>
        <rFont val="ＭＳ ゴシック"/>
        <family val="3"/>
        <charset val="128"/>
      </rPr>
      <t>安定した下水道経営のため、</t>
    </r>
    <r>
      <rPr>
        <sz val="11"/>
        <rFont val="ＭＳ ゴシック"/>
        <family val="3"/>
        <charset val="128"/>
      </rPr>
      <t>まずは</t>
    </r>
    <r>
      <rPr>
        <sz val="11"/>
        <color theme="1"/>
        <rFont val="ＭＳ ゴシック"/>
        <family val="3"/>
        <charset val="128"/>
      </rPr>
      <t>類似団体並みに水洗化率を高めていきます。経営戦略策定及び法適化については平成32年度を予定しており、今後も経営状況改善に努めていきます。</t>
    </r>
    <rPh sb="1" eb="4">
      <t>ゲスイドウ</t>
    </rPh>
    <rPh sb="5" eb="6">
      <t>メン</t>
    </rPh>
    <rPh sb="6" eb="8">
      <t>セイビ</t>
    </rPh>
    <rPh sb="9" eb="11">
      <t>カンリョウ</t>
    </rPh>
    <rPh sb="18" eb="20">
      <t>コンゴ</t>
    </rPh>
    <rPh sb="20" eb="22">
      <t>タガク</t>
    </rPh>
    <rPh sb="23" eb="25">
      <t>ヒヨウ</t>
    </rPh>
    <rPh sb="26" eb="28">
      <t>トウニュウ</t>
    </rPh>
    <rPh sb="42" eb="44">
      <t>キサイ</t>
    </rPh>
    <rPh sb="45" eb="47">
      <t>ショウカン</t>
    </rPh>
    <rPh sb="52" eb="53">
      <t>ムカ</t>
    </rPh>
    <rPh sb="55" eb="58">
      <t>スイセンカ</t>
    </rPh>
    <rPh sb="58" eb="59">
      <t>リツ</t>
    </rPh>
    <rPh sb="60" eb="62">
      <t>ジュンチョウ</t>
    </rPh>
    <rPh sb="63" eb="65">
      <t>ジョウショウ</t>
    </rPh>
    <rPh sb="68" eb="70">
      <t>シヨウ</t>
    </rPh>
    <rPh sb="70" eb="71">
      <t>リョウ</t>
    </rPh>
    <rPh sb="71" eb="73">
      <t>シュウニュウ</t>
    </rPh>
    <rPh sb="74" eb="76">
      <t>ゾウカ</t>
    </rPh>
    <rPh sb="77" eb="79">
      <t>ミコ</t>
    </rPh>
    <rPh sb="85" eb="87">
      <t>ケイエイ</t>
    </rPh>
    <rPh sb="87" eb="89">
      <t>ジョウキョウ</t>
    </rPh>
    <rPh sb="90" eb="92">
      <t>カイフク</t>
    </rPh>
    <rPh sb="97" eb="99">
      <t>ヨソウ</t>
    </rPh>
    <rPh sb="105" eb="107">
      <t>コンゴ</t>
    </rPh>
    <rPh sb="108" eb="110">
      <t>セツゾク</t>
    </rPh>
    <rPh sb="110" eb="112">
      <t>スイシン</t>
    </rPh>
    <rPh sb="112" eb="114">
      <t>カツドウ</t>
    </rPh>
    <rPh sb="114" eb="115">
      <t>トウ</t>
    </rPh>
    <rPh sb="118" eb="121">
      <t>スイセンカ</t>
    </rPh>
    <rPh sb="121" eb="122">
      <t>リツ</t>
    </rPh>
    <rPh sb="123" eb="125">
      <t>コウジョウ</t>
    </rPh>
    <rPh sb="131" eb="132">
      <t>トモナ</t>
    </rPh>
    <rPh sb="133" eb="136">
      <t>シュウエキセイ</t>
    </rPh>
    <rPh sb="137" eb="139">
      <t>コウジョウ</t>
    </rPh>
    <rPh sb="140" eb="141">
      <t>ハカ</t>
    </rPh>
    <rPh sb="147" eb="149">
      <t>イジ</t>
    </rPh>
    <rPh sb="149" eb="152">
      <t>カンリヒ</t>
    </rPh>
    <rPh sb="153" eb="156">
      <t>シュウゼンヒ</t>
    </rPh>
    <rPh sb="156" eb="157">
      <t>トウ</t>
    </rPh>
    <rPh sb="158" eb="160">
      <t>ヒヨウ</t>
    </rPh>
    <rPh sb="161" eb="162">
      <t>オサ</t>
    </rPh>
    <rPh sb="164" eb="166">
      <t>ケイエイ</t>
    </rPh>
    <rPh sb="166" eb="168">
      <t>ドリョク</t>
    </rPh>
    <rPh sb="169" eb="170">
      <t>オコナ</t>
    </rPh>
    <rPh sb="174" eb="176">
      <t>ヒツヨウ</t>
    </rPh>
    <rPh sb="196" eb="198">
      <t>ルイジ</t>
    </rPh>
    <rPh sb="198" eb="200">
      <t>ダンタイ</t>
    </rPh>
    <rPh sb="200" eb="201">
      <t>ナ</t>
    </rPh>
    <rPh sb="216" eb="218">
      <t>ケイエイ</t>
    </rPh>
    <rPh sb="218" eb="220">
      <t>センリャク</t>
    </rPh>
    <rPh sb="220" eb="222">
      <t>サクテイ</t>
    </rPh>
    <rPh sb="222" eb="223">
      <t>オヨ</t>
    </rPh>
    <rPh sb="224" eb="225">
      <t>ホウ</t>
    </rPh>
    <rPh sb="225" eb="226">
      <t>テキ</t>
    </rPh>
    <rPh sb="226" eb="227">
      <t>カ</t>
    </rPh>
    <rPh sb="232" eb="234">
      <t>ヘイセイ</t>
    </rPh>
    <rPh sb="236" eb="238">
      <t>ネンド</t>
    </rPh>
    <rPh sb="239" eb="241">
      <t>ヨテイ</t>
    </rPh>
    <rPh sb="246" eb="248">
      <t>コンゴ</t>
    </rPh>
    <rPh sb="249" eb="251">
      <t>ケイエイ</t>
    </rPh>
    <rPh sb="251" eb="253">
      <t>ジョウキョウ</t>
    </rPh>
    <rPh sb="253" eb="255">
      <t>カイゼン</t>
    </rPh>
    <rPh sb="256" eb="257">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</si>
</sst>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b/>
      <sz val="10"/>
      <color rgb="FFFF0000"/>
      <name val="ＭＳ ゴシック"/>
      <family val="3"/>
      <charset val="128"/>
    </font>
    <font>
      <b/>
      <sz val="10"/>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0.55000000000000004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D0-4C1E-93A3-B29AF98473FF}"/>
            </c:ext>
          </c:extLst>
        </c:ser>
        <c:dLbls>
          <c:showLegendKey val="0"/>
          <c:showVal val="0"/>
          <c:showCatName val="0"/>
          <c:showSerName val="0"/>
          <c:showPercent val="0"/>
          <c:showBubbleSize val="0"/>
        </c:dLbls>
        <c:gapWidth val="150"/>
        <c:axId val="94882432"/>
        <c:axId val="948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extLst>
            <c:ext xmlns:c16="http://schemas.microsoft.com/office/drawing/2014/chart" uri="{C3380CC4-5D6E-409C-BE32-E72D297353CC}">
              <c16:uniqueId val="{00000001-DDD0-4C1E-93A3-B29AF98473FF}"/>
            </c:ext>
          </c:extLst>
        </c:ser>
        <c:dLbls>
          <c:showLegendKey val="0"/>
          <c:showVal val="0"/>
          <c:showCatName val="0"/>
          <c:showSerName val="0"/>
          <c:showPercent val="0"/>
          <c:showBubbleSize val="0"/>
        </c:dLbls>
        <c:marker val="1"/>
        <c:smooth val="0"/>
        <c:axId val="94882432"/>
        <c:axId val="94892800"/>
      </c:lineChart>
      <c:dateAx>
        <c:axId val="94882432"/>
        <c:scaling>
          <c:orientation val="minMax"/>
        </c:scaling>
        <c:delete val="1"/>
        <c:axPos val="b"/>
        <c:numFmt formatCode="ge" sourceLinked="1"/>
        <c:majorTickMark val="none"/>
        <c:minorTickMark val="none"/>
        <c:tickLblPos val="none"/>
        <c:crossAx val="94892800"/>
        <c:crosses val="autoZero"/>
        <c:auto val="1"/>
        <c:lblOffset val="100"/>
        <c:baseTimeUnit val="years"/>
      </c:dateAx>
      <c:valAx>
        <c:axId val="948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35-4EF3-8715-5FFF157DD0E9}"/>
            </c:ext>
          </c:extLst>
        </c:ser>
        <c:dLbls>
          <c:showLegendKey val="0"/>
          <c:showVal val="0"/>
          <c:showCatName val="0"/>
          <c:showSerName val="0"/>
          <c:showPercent val="0"/>
          <c:showBubbleSize val="0"/>
        </c:dLbls>
        <c:gapWidth val="150"/>
        <c:axId val="98138368"/>
        <c:axId val="981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extLst>
            <c:ext xmlns:c16="http://schemas.microsoft.com/office/drawing/2014/chart" uri="{C3380CC4-5D6E-409C-BE32-E72D297353CC}">
              <c16:uniqueId val="{00000001-ED35-4EF3-8715-5FFF157DD0E9}"/>
            </c:ext>
          </c:extLst>
        </c:ser>
        <c:dLbls>
          <c:showLegendKey val="0"/>
          <c:showVal val="0"/>
          <c:showCatName val="0"/>
          <c:showSerName val="0"/>
          <c:showPercent val="0"/>
          <c:showBubbleSize val="0"/>
        </c:dLbls>
        <c:marker val="1"/>
        <c:smooth val="0"/>
        <c:axId val="98138368"/>
        <c:axId val="98144640"/>
      </c:lineChart>
      <c:dateAx>
        <c:axId val="98138368"/>
        <c:scaling>
          <c:orientation val="minMax"/>
        </c:scaling>
        <c:delete val="1"/>
        <c:axPos val="b"/>
        <c:numFmt formatCode="ge" sourceLinked="1"/>
        <c:majorTickMark val="none"/>
        <c:minorTickMark val="none"/>
        <c:tickLblPos val="none"/>
        <c:crossAx val="98144640"/>
        <c:crosses val="autoZero"/>
        <c:auto val="1"/>
        <c:lblOffset val="100"/>
        <c:baseTimeUnit val="years"/>
      </c:dateAx>
      <c:valAx>
        <c:axId val="981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77.709999999999994</c:v>
                </c:pt>
                <c:pt idx="1">
                  <c:v>79.56</c:v>
                </c:pt>
                <c:pt idx="2">
                  <c:v>81.31</c:v>
                </c:pt>
                <c:pt idx="3">
                  <c:v>82.38</c:v>
                </c:pt>
                <c:pt idx="4">
                  <c:v>83.67</c:v>
                </c:pt>
              </c:numCache>
            </c:numRef>
          </c:val>
          <c:extLst>
            <c:ext xmlns:c16="http://schemas.microsoft.com/office/drawing/2014/chart" uri="{C3380CC4-5D6E-409C-BE32-E72D297353CC}">
              <c16:uniqueId val="{00000000-FC82-4EA2-B719-EF387302B56F}"/>
            </c:ext>
          </c:extLst>
        </c:ser>
        <c:dLbls>
          <c:showLegendKey val="0"/>
          <c:showVal val="0"/>
          <c:showCatName val="0"/>
          <c:showSerName val="0"/>
          <c:showPercent val="0"/>
          <c:showBubbleSize val="0"/>
        </c:dLbls>
        <c:gapWidth val="150"/>
        <c:axId val="100276864"/>
        <c:axId val="1002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extLst>
            <c:ext xmlns:c16="http://schemas.microsoft.com/office/drawing/2014/chart" uri="{C3380CC4-5D6E-409C-BE32-E72D297353CC}">
              <c16:uniqueId val="{00000001-FC82-4EA2-B719-EF387302B56F}"/>
            </c:ext>
          </c:extLst>
        </c:ser>
        <c:dLbls>
          <c:showLegendKey val="0"/>
          <c:showVal val="0"/>
          <c:showCatName val="0"/>
          <c:showSerName val="0"/>
          <c:showPercent val="0"/>
          <c:showBubbleSize val="0"/>
        </c:dLbls>
        <c:marker val="1"/>
        <c:smooth val="0"/>
        <c:axId val="100276864"/>
        <c:axId val="100283136"/>
      </c:lineChart>
      <c:dateAx>
        <c:axId val="100276864"/>
        <c:scaling>
          <c:orientation val="minMax"/>
        </c:scaling>
        <c:delete val="1"/>
        <c:axPos val="b"/>
        <c:numFmt formatCode="ge" sourceLinked="1"/>
        <c:majorTickMark val="none"/>
        <c:minorTickMark val="none"/>
        <c:tickLblPos val="none"/>
        <c:crossAx val="100283136"/>
        <c:crosses val="autoZero"/>
        <c:auto val="1"/>
        <c:lblOffset val="100"/>
        <c:baseTimeUnit val="years"/>
      </c:dateAx>
      <c:valAx>
        <c:axId val="1002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78.36</c:v>
                </c:pt>
                <c:pt idx="1">
                  <c:v>87.65</c:v>
                </c:pt>
                <c:pt idx="2">
                  <c:v>88.68</c:v>
                </c:pt>
                <c:pt idx="3">
                  <c:v>89.87</c:v>
                </c:pt>
                <c:pt idx="4">
                  <c:v>89.28</c:v>
                </c:pt>
              </c:numCache>
            </c:numRef>
          </c:val>
          <c:extLst>
            <c:ext xmlns:c16="http://schemas.microsoft.com/office/drawing/2014/chart" uri="{C3380CC4-5D6E-409C-BE32-E72D297353CC}">
              <c16:uniqueId val="{00000000-4387-46CC-BCE0-71BD65008615}"/>
            </c:ext>
          </c:extLst>
        </c:ser>
        <c:dLbls>
          <c:showLegendKey val="0"/>
          <c:showVal val="0"/>
          <c:showCatName val="0"/>
          <c:showSerName val="0"/>
          <c:showPercent val="0"/>
          <c:showBubbleSize val="0"/>
        </c:dLbls>
        <c:gapWidth val="150"/>
        <c:axId val="97606656"/>
        <c:axId val="976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87-46CC-BCE0-71BD65008615}"/>
            </c:ext>
          </c:extLst>
        </c:ser>
        <c:dLbls>
          <c:showLegendKey val="0"/>
          <c:showVal val="0"/>
          <c:showCatName val="0"/>
          <c:showSerName val="0"/>
          <c:showPercent val="0"/>
          <c:showBubbleSize val="0"/>
        </c:dLbls>
        <c:marker val="1"/>
        <c:smooth val="0"/>
        <c:axId val="97606656"/>
        <c:axId val="97612928"/>
      </c:lineChart>
      <c:dateAx>
        <c:axId val="97606656"/>
        <c:scaling>
          <c:orientation val="minMax"/>
        </c:scaling>
        <c:delete val="1"/>
        <c:axPos val="b"/>
        <c:numFmt formatCode="ge" sourceLinked="1"/>
        <c:majorTickMark val="none"/>
        <c:minorTickMark val="none"/>
        <c:tickLblPos val="none"/>
        <c:crossAx val="97612928"/>
        <c:crosses val="autoZero"/>
        <c:auto val="1"/>
        <c:lblOffset val="100"/>
        <c:baseTimeUnit val="years"/>
      </c:dateAx>
      <c:valAx>
        <c:axId val="976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7B-4BB4-B876-CEAFDC93AD40}"/>
            </c:ext>
          </c:extLst>
        </c:ser>
        <c:dLbls>
          <c:showLegendKey val="0"/>
          <c:showVal val="0"/>
          <c:showCatName val="0"/>
          <c:showSerName val="0"/>
          <c:showPercent val="0"/>
          <c:showBubbleSize val="0"/>
        </c:dLbls>
        <c:gapWidth val="150"/>
        <c:axId val="97635712"/>
        <c:axId val="97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B-4BB4-B876-CEAFDC93AD40}"/>
            </c:ext>
          </c:extLst>
        </c:ser>
        <c:dLbls>
          <c:showLegendKey val="0"/>
          <c:showVal val="0"/>
          <c:showCatName val="0"/>
          <c:showSerName val="0"/>
          <c:showPercent val="0"/>
          <c:showBubbleSize val="0"/>
        </c:dLbls>
        <c:marker val="1"/>
        <c:smooth val="0"/>
        <c:axId val="97635712"/>
        <c:axId val="97998336"/>
      </c:lineChart>
      <c:dateAx>
        <c:axId val="97635712"/>
        <c:scaling>
          <c:orientation val="minMax"/>
        </c:scaling>
        <c:delete val="1"/>
        <c:axPos val="b"/>
        <c:numFmt formatCode="ge" sourceLinked="1"/>
        <c:majorTickMark val="none"/>
        <c:minorTickMark val="none"/>
        <c:tickLblPos val="none"/>
        <c:crossAx val="97998336"/>
        <c:crosses val="autoZero"/>
        <c:auto val="1"/>
        <c:lblOffset val="100"/>
        <c:baseTimeUnit val="years"/>
      </c:dateAx>
      <c:valAx>
        <c:axId val="97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44-4B7E-97FF-C739FBD36C4B}"/>
            </c:ext>
          </c:extLst>
        </c:ser>
        <c:dLbls>
          <c:showLegendKey val="0"/>
          <c:showVal val="0"/>
          <c:showCatName val="0"/>
          <c:showSerName val="0"/>
          <c:showPercent val="0"/>
          <c:showBubbleSize val="0"/>
        </c:dLbls>
        <c:gapWidth val="150"/>
        <c:axId val="98025472"/>
        <c:axId val="980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44-4B7E-97FF-C739FBD36C4B}"/>
            </c:ext>
          </c:extLst>
        </c:ser>
        <c:dLbls>
          <c:showLegendKey val="0"/>
          <c:showVal val="0"/>
          <c:showCatName val="0"/>
          <c:showSerName val="0"/>
          <c:showPercent val="0"/>
          <c:showBubbleSize val="0"/>
        </c:dLbls>
        <c:marker val="1"/>
        <c:smooth val="0"/>
        <c:axId val="98025472"/>
        <c:axId val="98027392"/>
      </c:lineChart>
      <c:dateAx>
        <c:axId val="98025472"/>
        <c:scaling>
          <c:orientation val="minMax"/>
        </c:scaling>
        <c:delete val="1"/>
        <c:axPos val="b"/>
        <c:numFmt formatCode="ge" sourceLinked="1"/>
        <c:majorTickMark val="none"/>
        <c:minorTickMark val="none"/>
        <c:tickLblPos val="none"/>
        <c:crossAx val="98027392"/>
        <c:crosses val="autoZero"/>
        <c:auto val="1"/>
        <c:lblOffset val="100"/>
        <c:baseTimeUnit val="years"/>
      </c:dateAx>
      <c:valAx>
        <c:axId val="980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DC-4CE9-B8E0-9540798E5DF1}"/>
            </c:ext>
          </c:extLst>
        </c:ser>
        <c:dLbls>
          <c:showLegendKey val="0"/>
          <c:showVal val="0"/>
          <c:showCatName val="0"/>
          <c:showSerName val="0"/>
          <c:showPercent val="0"/>
          <c:showBubbleSize val="0"/>
        </c:dLbls>
        <c:gapWidth val="150"/>
        <c:axId val="97743616"/>
        <c:axId val="977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DC-4CE9-B8E0-9540798E5DF1}"/>
            </c:ext>
          </c:extLst>
        </c:ser>
        <c:dLbls>
          <c:showLegendKey val="0"/>
          <c:showVal val="0"/>
          <c:showCatName val="0"/>
          <c:showSerName val="0"/>
          <c:showPercent val="0"/>
          <c:showBubbleSize val="0"/>
        </c:dLbls>
        <c:marker val="1"/>
        <c:smooth val="0"/>
        <c:axId val="97743616"/>
        <c:axId val="97745536"/>
      </c:lineChart>
      <c:dateAx>
        <c:axId val="97743616"/>
        <c:scaling>
          <c:orientation val="minMax"/>
        </c:scaling>
        <c:delete val="1"/>
        <c:axPos val="b"/>
        <c:numFmt formatCode="ge" sourceLinked="1"/>
        <c:majorTickMark val="none"/>
        <c:minorTickMark val="none"/>
        <c:tickLblPos val="none"/>
        <c:crossAx val="97745536"/>
        <c:crosses val="autoZero"/>
        <c:auto val="1"/>
        <c:lblOffset val="100"/>
        <c:baseTimeUnit val="years"/>
      </c:dateAx>
      <c:valAx>
        <c:axId val="977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A-404A-A7A2-3A86F11B40AE}"/>
            </c:ext>
          </c:extLst>
        </c:ser>
        <c:dLbls>
          <c:showLegendKey val="0"/>
          <c:showVal val="0"/>
          <c:showCatName val="0"/>
          <c:showSerName val="0"/>
          <c:showPercent val="0"/>
          <c:showBubbleSize val="0"/>
        </c:dLbls>
        <c:gapWidth val="150"/>
        <c:axId val="97776768"/>
        <c:axId val="977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A-404A-A7A2-3A86F11B40AE}"/>
            </c:ext>
          </c:extLst>
        </c:ser>
        <c:dLbls>
          <c:showLegendKey val="0"/>
          <c:showVal val="0"/>
          <c:showCatName val="0"/>
          <c:showSerName val="0"/>
          <c:showPercent val="0"/>
          <c:showBubbleSize val="0"/>
        </c:dLbls>
        <c:marker val="1"/>
        <c:smooth val="0"/>
        <c:axId val="97776768"/>
        <c:axId val="97778688"/>
      </c:lineChart>
      <c:dateAx>
        <c:axId val="97776768"/>
        <c:scaling>
          <c:orientation val="minMax"/>
        </c:scaling>
        <c:delete val="1"/>
        <c:axPos val="b"/>
        <c:numFmt formatCode="ge" sourceLinked="1"/>
        <c:majorTickMark val="none"/>
        <c:minorTickMark val="none"/>
        <c:tickLblPos val="none"/>
        <c:crossAx val="97778688"/>
        <c:crosses val="autoZero"/>
        <c:auto val="1"/>
        <c:lblOffset val="100"/>
        <c:baseTimeUnit val="years"/>
      </c:dateAx>
      <c:valAx>
        <c:axId val="97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1163.32</c:v>
                </c:pt>
                <c:pt idx="1">
                  <c:v>757.05</c:v>
                </c:pt>
                <c:pt idx="2">
                  <c:v>598.99</c:v>
                </c:pt>
                <c:pt idx="3">
                  <c:v>603.15</c:v>
                </c:pt>
                <c:pt idx="4">
                  <c:v>454.03</c:v>
                </c:pt>
              </c:numCache>
            </c:numRef>
          </c:val>
          <c:extLst>
            <c:ext xmlns:c16="http://schemas.microsoft.com/office/drawing/2014/chart" uri="{C3380CC4-5D6E-409C-BE32-E72D297353CC}">
              <c16:uniqueId val="{00000000-860B-4676-8998-828817E38225}"/>
            </c:ext>
          </c:extLst>
        </c:ser>
        <c:dLbls>
          <c:showLegendKey val="0"/>
          <c:showVal val="0"/>
          <c:showCatName val="0"/>
          <c:showSerName val="0"/>
          <c:showPercent val="0"/>
          <c:showBubbleSize val="0"/>
        </c:dLbls>
        <c:gapWidth val="150"/>
        <c:axId val="97822208"/>
        <c:axId val="978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extLst>
            <c:ext xmlns:c16="http://schemas.microsoft.com/office/drawing/2014/chart" uri="{C3380CC4-5D6E-409C-BE32-E72D297353CC}">
              <c16:uniqueId val="{00000001-860B-4676-8998-828817E38225}"/>
            </c:ext>
          </c:extLst>
        </c:ser>
        <c:dLbls>
          <c:showLegendKey val="0"/>
          <c:showVal val="0"/>
          <c:showCatName val="0"/>
          <c:showSerName val="0"/>
          <c:showPercent val="0"/>
          <c:showBubbleSize val="0"/>
        </c:dLbls>
        <c:marker val="1"/>
        <c:smooth val="0"/>
        <c:axId val="97822208"/>
        <c:axId val="97824128"/>
      </c:lineChart>
      <c:dateAx>
        <c:axId val="97822208"/>
        <c:scaling>
          <c:orientation val="minMax"/>
        </c:scaling>
        <c:delete val="1"/>
        <c:axPos val="b"/>
        <c:numFmt formatCode="ge" sourceLinked="1"/>
        <c:majorTickMark val="none"/>
        <c:minorTickMark val="none"/>
        <c:tickLblPos val="none"/>
        <c:crossAx val="97824128"/>
        <c:crosses val="autoZero"/>
        <c:auto val="1"/>
        <c:lblOffset val="100"/>
        <c:baseTimeUnit val="years"/>
      </c:dateAx>
      <c:valAx>
        <c:axId val="978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57.36</c:v>
                </c:pt>
                <c:pt idx="1">
                  <c:v>72.349999999999994</c:v>
                </c:pt>
                <c:pt idx="2">
                  <c:v>73.790000000000006</c:v>
                </c:pt>
                <c:pt idx="3">
                  <c:v>75.34</c:v>
                </c:pt>
                <c:pt idx="4">
                  <c:v>75.41</c:v>
                </c:pt>
              </c:numCache>
            </c:numRef>
          </c:val>
          <c:extLst>
            <c:ext xmlns:c16="http://schemas.microsoft.com/office/drawing/2014/chart" uri="{C3380CC4-5D6E-409C-BE32-E72D297353CC}">
              <c16:uniqueId val="{00000000-34EB-4DF1-9347-72DE5720F55A}"/>
            </c:ext>
          </c:extLst>
        </c:ser>
        <c:dLbls>
          <c:showLegendKey val="0"/>
          <c:showVal val="0"/>
          <c:showCatName val="0"/>
          <c:showSerName val="0"/>
          <c:showPercent val="0"/>
          <c:showBubbleSize val="0"/>
        </c:dLbls>
        <c:gapWidth val="150"/>
        <c:axId val="98060160"/>
        <c:axId val="980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extLst>
            <c:ext xmlns:c16="http://schemas.microsoft.com/office/drawing/2014/chart" uri="{C3380CC4-5D6E-409C-BE32-E72D297353CC}">
              <c16:uniqueId val="{00000001-34EB-4DF1-9347-72DE5720F55A}"/>
            </c:ext>
          </c:extLst>
        </c:ser>
        <c:dLbls>
          <c:showLegendKey val="0"/>
          <c:showVal val="0"/>
          <c:showCatName val="0"/>
          <c:showSerName val="0"/>
          <c:showPercent val="0"/>
          <c:showBubbleSize val="0"/>
        </c:dLbls>
        <c:marker val="1"/>
        <c:smooth val="0"/>
        <c:axId val="98060160"/>
        <c:axId val="98062336"/>
      </c:lineChart>
      <c:dateAx>
        <c:axId val="98060160"/>
        <c:scaling>
          <c:orientation val="minMax"/>
        </c:scaling>
        <c:delete val="1"/>
        <c:axPos val="b"/>
        <c:numFmt formatCode="ge" sourceLinked="1"/>
        <c:majorTickMark val="none"/>
        <c:minorTickMark val="none"/>
        <c:tickLblPos val="none"/>
        <c:crossAx val="98062336"/>
        <c:crosses val="autoZero"/>
        <c:auto val="1"/>
        <c:lblOffset val="100"/>
        <c:baseTimeUnit val="years"/>
      </c:dateAx>
      <c:valAx>
        <c:axId val="980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187.48</c:v>
                </c:pt>
                <c:pt idx="1">
                  <c:v>149.04</c:v>
                </c:pt>
                <c:pt idx="2">
                  <c:v>148.75</c:v>
                </c:pt>
                <c:pt idx="3">
                  <c:v>148.21</c:v>
                </c:pt>
                <c:pt idx="4">
                  <c:v>148.13999999999999</c:v>
                </c:pt>
              </c:numCache>
            </c:numRef>
          </c:val>
          <c:extLst>
            <c:ext xmlns:c16="http://schemas.microsoft.com/office/drawing/2014/chart" uri="{C3380CC4-5D6E-409C-BE32-E72D297353CC}">
              <c16:uniqueId val="{00000000-C1AC-4667-A34A-1361A716EB46}"/>
            </c:ext>
          </c:extLst>
        </c:ser>
        <c:dLbls>
          <c:showLegendKey val="0"/>
          <c:showVal val="0"/>
          <c:showCatName val="0"/>
          <c:showSerName val="0"/>
          <c:showPercent val="0"/>
          <c:showBubbleSize val="0"/>
        </c:dLbls>
        <c:gapWidth val="150"/>
        <c:axId val="98101120"/>
        <c:axId val="981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extLst>
            <c:ext xmlns:c16="http://schemas.microsoft.com/office/drawing/2014/chart" uri="{C3380CC4-5D6E-409C-BE32-E72D297353CC}">
              <c16:uniqueId val="{00000001-C1AC-4667-A34A-1361A716EB46}"/>
            </c:ext>
          </c:extLst>
        </c:ser>
        <c:dLbls>
          <c:showLegendKey val="0"/>
          <c:showVal val="0"/>
          <c:showCatName val="0"/>
          <c:showSerName val="0"/>
          <c:showPercent val="0"/>
          <c:showBubbleSize val="0"/>
        </c:dLbls>
        <c:marker val="1"/>
        <c:smooth val="0"/>
        <c:axId val="98101120"/>
        <c:axId val="98111488"/>
      </c:lineChart>
      <c:dateAx>
        <c:axId val="98101120"/>
        <c:scaling>
          <c:orientation val="minMax"/>
        </c:scaling>
        <c:delete val="1"/>
        <c:axPos val="b"/>
        <c:numFmt formatCode="ge" sourceLinked="1"/>
        <c:majorTickMark val="none"/>
        <c:minorTickMark val="none"/>
        <c:tickLblPos val="none"/>
        <c:crossAx val="98111488"/>
        <c:crosses val="autoZero"/>
        <c:auto val="1"/>
        <c:lblOffset val="100"/>
        <c:baseTimeUnit val="years"/>
      </c:dateAx>
      <c:valAx>
        <c:axId val="981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愛知県　武豊町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49" t="s">
        <v>122</v>
      </c>
      <c r="AE8" s="49"/>
      <c r="AF8" s="49"/>
      <c r="AG8" s="49"/>
      <c r="AH8" s="49"/>
      <c r="AI8" s="49"/>
      <c r="AJ8" s="49"/>
      <c r="AK8" s="4"/>
      <c r="AL8" s="50">
        <f>データ!S6</f>
        <v>43053</v>
      </c>
      <c r="AM8" s="50"/>
      <c r="AN8" s="50"/>
      <c r="AO8" s="50"/>
      <c r="AP8" s="50"/>
      <c r="AQ8" s="50"/>
      <c r="AR8" s="50"/>
      <c r="AS8" s="50"/>
      <c r="AT8" s="45">
        <f>データ!T6</f>
        <v>26.38</v>
      </c>
      <c r="AU8" s="45"/>
      <c r="AV8" s="45"/>
      <c r="AW8" s="45"/>
      <c r="AX8" s="45"/>
      <c r="AY8" s="45"/>
      <c r="AZ8" s="45"/>
      <c r="BA8" s="45"/>
      <c r="BB8" s="45">
        <f>データ!U6</f>
        <v>1632.03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78.290000000000006</v>
      </c>
      <c r="Q10" s="45"/>
      <c r="R10" s="45"/>
      <c r="S10" s="45"/>
      <c r="T10" s="45"/>
      <c r="U10" s="45"/>
      <c r="V10" s="45"/>
      <c r="W10" s="45">
        <f>データ!Q6</f>
        <v>94.53</v>
      </c>
      <c r="X10" s="45"/>
      <c r="Y10" s="45"/>
      <c r="Z10" s="45"/>
      <c r="AA10" s="45"/>
      <c r="AB10" s="45"/>
      <c r="AC10" s="45"/>
      <c r="AD10" s="50">
        <f>データ!R6</f>
        <v>1836</v>
      </c>
      <c r="AE10" s="50"/>
      <c r="AF10" s="50"/>
      <c r="AG10" s="50"/>
      <c r="AH10" s="50"/>
      <c r="AI10" s="50"/>
      <c r="AJ10" s="50"/>
      <c r="AK10" s="2"/>
      <c r="AL10" s="50">
        <f>データ!V6</f>
        <v>33684</v>
      </c>
      <c r="AM10" s="50"/>
      <c r="AN10" s="50"/>
      <c r="AO10" s="50"/>
      <c r="AP10" s="50"/>
      <c r="AQ10" s="50"/>
      <c r="AR10" s="50"/>
      <c r="AS10" s="50"/>
      <c r="AT10" s="45">
        <f>データ!W6</f>
        <v>6.55</v>
      </c>
      <c r="AU10" s="45"/>
      <c r="AV10" s="45"/>
      <c r="AW10" s="45"/>
      <c r="AX10" s="45"/>
      <c r="AY10" s="45"/>
      <c r="AZ10" s="45"/>
      <c r="BA10" s="45"/>
      <c r="BB10" s="45">
        <f>データ!X6</f>
        <v>5142.6000000000004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120</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26</v>
      </c>
      <c r="D34" s="75"/>
      <c r="E34" s="75"/>
      <c r="F34" s="75"/>
      <c r="G34" s="75"/>
      <c r="H34" s="75"/>
      <c r="I34" s="75"/>
      <c r="J34" s="75"/>
      <c r="K34" s="75"/>
      <c r="L34" s="75"/>
      <c r="M34" s="75"/>
      <c r="N34" s="75"/>
      <c r="O34" s="75"/>
      <c r="P34" s="75"/>
      <c r="Q34" s="20"/>
      <c r="R34" s="75" t="s">
        <v>27</v>
      </c>
      <c r="S34" s="75"/>
      <c r="T34" s="75"/>
      <c r="U34" s="75"/>
      <c r="V34" s="75"/>
      <c r="W34" s="75"/>
      <c r="X34" s="75"/>
      <c r="Y34" s="75"/>
      <c r="Z34" s="75"/>
      <c r="AA34" s="75"/>
      <c r="AB34" s="75"/>
      <c r="AC34" s="75"/>
      <c r="AD34" s="75"/>
      <c r="AE34" s="75"/>
      <c r="AF34" s="20"/>
      <c r="AG34" s="75" t="s">
        <v>28</v>
      </c>
      <c r="AH34" s="75"/>
      <c r="AI34" s="75"/>
      <c r="AJ34" s="75"/>
      <c r="AK34" s="75"/>
      <c r="AL34" s="75"/>
      <c r="AM34" s="75"/>
      <c r="AN34" s="75"/>
      <c r="AO34" s="75"/>
      <c r="AP34" s="75"/>
      <c r="AQ34" s="75"/>
      <c r="AR34" s="75"/>
      <c r="AS34" s="75"/>
      <c r="AT34" s="75"/>
      <c r="AU34" s="20"/>
      <c r="AV34" s="75" t="s">
        <v>29</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30</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31</v>
      </c>
      <c r="D56" s="75"/>
      <c r="E56" s="75"/>
      <c r="F56" s="75"/>
      <c r="G56" s="75"/>
      <c r="H56" s="75"/>
      <c r="I56" s="75"/>
      <c r="J56" s="75"/>
      <c r="K56" s="75"/>
      <c r="L56" s="75"/>
      <c r="M56" s="75"/>
      <c r="N56" s="75"/>
      <c r="O56" s="75"/>
      <c r="P56" s="75"/>
      <c r="Q56" s="20"/>
      <c r="R56" s="75" t="s">
        <v>32</v>
      </c>
      <c r="S56" s="75"/>
      <c r="T56" s="75"/>
      <c r="U56" s="75"/>
      <c r="V56" s="75"/>
      <c r="W56" s="75"/>
      <c r="X56" s="75"/>
      <c r="Y56" s="75"/>
      <c r="Z56" s="75"/>
      <c r="AA56" s="75"/>
      <c r="AB56" s="75"/>
      <c r="AC56" s="75"/>
      <c r="AD56" s="75"/>
      <c r="AE56" s="75"/>
      <c r="AF56" s="20"/>
      <c r="AG56" s="75" t="s">
        <v>33</v>
      </c>
      <c r="AH56" s="75"/>
      <c r="AI56" s="75"/>
      <c r="AJ56" s="75"/>
      <c r="AK56" s="75"/>
      <c r="AL56" s="75"/>
      <c r="AM56" s="75"/>
      <c r="AN56" s="75"/>
      <c r="AO56" s="75"/>
      <c r="AP56" s="75"/>
      <c r="AQ56" s="75"/>
      <c r="AR56" s="75"/>
      <c r="AS56" s="75"/>
      <c r="AT56" s="75"/>
      <c r="AU56" s="20"/>
      <c r="AV56" s="75" t="s">
        <v>34</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36</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37</v>
      </c>
      <c r="D79" s="75"/>
      <c r="E79" s="75"/>
      <c r="F79" s="75"/>
      <c r="G79" s="75"/>
      <c r="H79" s="75"/>
      <c r="I79" s="75"/>
      <c r="J79" s="75"/>
      <c r="K79" s="75"/>
      <c r="L79" s="75"/>
      <c r="M79" s="75"/>
      <c r="N79" s="75"/>
      <c r="O79" s="75"/>
      <c r="P79" s="75"/>
      <c r="Q79" s="75"/>
      <c r="R79" s="75"/>
      <c r="S79" s="75"/>
      <c r="T79" s="75"/>
      <c r="U79" s="20"/>
      <c r="V79" s="20"/>
      <c r="W79" s="75" t="s">
        <v>38</v>
      </c>
      <c r="X79" s="75"/>
      <c r="Y79" s="75"/>
      <c r="Z79" s="75"/>
      <c r="AA79" s="75"/>
      <c r="AB79" s="75"/>
      <c r="AC79" s="75"/>
      <c r="AD79" s="75"/>
      <c r="AE79" s="75"/>
      <c r="AF79" s="75"/>
      <c r="AG79" s="75"/>
      <c r="AH79" s="75"/>
      <c r="AI79" s="75"/>
      <c r="AJ79" s="75"/>
      <c r="AK79" s="75"/>
      <c r="AL79" s="75"/>
      <c r="AM79" s="75"/>
      <c r="AN79" s="75"/>
      <c r="AO79" s="20"/>
      <c r="AP79" s="20"/>
      <c r="AQ79" s="75" t="s">
        <v>39</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40</v>
      </c>
    </row>
    <row r="84" spans="1:78" x14ac:dyDescent="0.15">
      <c r="C84" s="2" t="s">
        <v>41</v>
      </c>
    </row>
    <row r="85" spans="1:78" hidden="1" x14ac:dyDescent="0.15">
      <c r="B85" s="26" t="s">
        <v>42</v>
      </c>
      <c r="C85" s="26"/>
      <c r="D85" s="26"/>
      <c r="E85" s="26" t="s">
        <v>43</v>
      </c>
      <c r="F85" s="26" t="s">
        <v>44</v>
      </c>
      <c r="G85" s="26" t="s">
        <v>45</v>
      </c>
      <c r="H85" s="26" t="s">
        <v>46</v>
      </c>
      <c r="I85" s="26" t="s">
        <v>47</v>
      </c>
      <c r="J85" s="26" t="s">
        <v>48</v>
      </c>
      <c r="K85" s="26" t="s">
        <v>49</v>
      </c>
      <c r="L85" s="26" t="s">
        <v>50</v>
      </c>
      <c r="M85" s="26" t="s">
        <v>51</v>
      </c>
      <c r="N85" s="26" t="s">
        <v>52</v>
      </c>
      <c r="O85" s="26" t="s">
        <v>53</v>
      </c>
    </row>
    <row r="86" spans="1:78" hidden="1" x14ac:dyDescent="0.15">
      <c r="B86" s="26"/>
      <c r="C86" s="26"/>
      <c r="D86" s="26"/>
      <c r="E86" s="26" t="str">
        <f>データ!AI6</f>
        <v/>
      </c>
      <c r="F86" s="26" t="s">
        <v>54</v>
      </c>
      <c r="G86" s="26" t="s">
        <v>54</v>
      </c>
      <c r="H86" s="26" t="str">
        <f>データ!BP6</f>
        <v>【728.30】</v>
      </c>
      <c r="I86" s="26" t="str">
        <f>データ!CA6</f>
        <v>【100.04】</v>
      </c>
      <c r="J86" s="26" t="str">
        <f>データ!CL6</f>
        <v>【137.82】</v>
      </c>
      <c r="K86" s="26" t="str">
        <f>データ!CW6</f>
        <v>【60.09】</v>
      </c>
      <c r="L86" s="26" t="str">
        <f>データ!DH6</f>
        <v>【94.90】</v>
      </c>
      <c r="M86" s="26" t="s">
        <v>54</v>
      </c>
      <c r="N86" s="26" t="s">
        <v>54</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42</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234478</v>
      </c>
      <c r="D6" s="33">
        <f t="shared" si="3"/>
        <v>47</v>
      </c>
      <c r="E6" s="33">
        <f t="shared" si="3"/>
        <v>17</v>
      </c>
      <c r="F6" s="33">
        <f t="shared" si="3"/>
        <v>1</v>
      </c>
      <c r="G6" s="33">
        <f t="shared" si="3"/>
        <v>0</v>
      </c>
      <c r="H6" s="33" t="str">
        <f t="shared" si="3"/>
        <v>愛知県　武豊町</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78.290000000000006</v>
      </c>
      <c r="Q6" s="34">
        <f t="shared" si="3"/>
        <v>94.53</v>
      </c>
      <c r="R6" s="34">
        <f t="shared" si="3"/>
        <v>1836</v>
      </c>
      <c r="S6" s="34">
        <f t="shared" si="3"/>
        <v>43053</v>
      </c>
      <c r="T6" s="34">
        <f t="shared" si="3"/>
        <v>26.38</v>
      </c>
      <c r="U6" s="34">
        <f t="shared" si="3"/>
        <v>1632.03</v>
      </c>
      <c r="V6" s="34">
        <f t="shared" si="3"/>
        <v>33684</v>
      </c>
      <c r="W6" s="34">
        <f t="shared" si="3"/>
        <v>6.55</v>
      </c>
      <c r="X6" s="34">
        <f t="shared" si="3"/>
        <v>5142.6000000000004</v>
      </c>
      <c r="Y6" s="35">
        <f>IF(Y7="",NA(),Y7)</f>
        <v>78.36</v>
      </c>
      <c r="Z6" s="35">
        <f t="shared" ref="Z6:AH6" si="4">IF(Z7="",NA(),Z7)</f>
        <v>87.65</v>
      </c>
      <c r="AA6" s="35">
        <f t="shared" si="4"/>
        <v>88.68</v>
      </c>
      <c r="AB6" s="35">
        <f t="shared" si="4"/>
        <v>89.87</v>
      </c>
      <c r="AC6" s="35">
        <f t="shared" si="4"/>
        <v>89.28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1163.32</v>
      </c>
      <c r="BG6" s="35">
        <f t="shared" ref="BG6:BO6" si="7">IF(BG7="",NA(),BG7)</f>
        <v>757.05</v>
      </c>
      <c r="BH6" s="35">
        <f t="shared" si="7"/>
        <v>598.99</v>
      </c>
      <c r="BI6" s="35">
        <f t="shared" si="7"/>
        <v>603.15</v>
      </c>
      <c r="BJ6" s="35">
        <f t="shared" si="7"/>
        <v>454.03</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57.36</v>
      </c>
      <c r="BR6" s="35">
        <f t="shared" ref="BR6:BZ6" si="8">IF(BR7="",NA(),BR7)</f>
        <v>72.349999999999994</v>
      </c>
      <c r="BS6" s="35">
        <f t="shared" si="8"/>
        <v>73.790000000000006</v>
      </c>
      <c r="BT6" s="35">
        <f t="shared" si="8"/>
        <v>75.34</v>
      </c>
      <c r="BU6" s="35">
        <f t="shared" si="8"/>
        <v>75.41</v>
      </c>
      <c r="BV6" s="35">
        <f t="shared" si="8"/>
        <v>75.08</v>
      </c>
      <c r="BW6" s="35">
        <f t="shared" si="8"/>
        <v>76.91</v>
      </c>
      <c r="BX6" s="35">
        <f t="shared" si="8"/>
        <v>76.33</v>
      </c>
      <c r="BY6" s="35">
        <f t="shared" si="8"/>
        <v>80.11</v>
      </c>
      <c r="BZ6" s="35">
        <f t="shared" si="8"/>
        <v>84.53</v>
      </c>
      <c r="CA6" s="34" t="str">
        <f>IF(CA7="","",IF(CA7="-","【-】","【"&amp;SUBSTITUTE(TEXT(CA7,"#,##0.00"),"-","△")&amp;"】"))</f>
        <v>【100.04】</v>
      </c>
      <c r="CB6" s="35">
        <f>IF(CB7="",NA(),CB7)</f>
        <v>187.48</v>
      </c>
      <c r="CC6" s="35">
        <f t="shared" ref="CC6:CK6" si="9">IF(CC7="",NA(),CC7)</f>
        <v>149.04</v>
      </c>
      <c r="CD6" s="35">
        <f t="shared" si="9"/>
        <v>148.75</v>
      </c>
      <c r="CE6" s="35">
        <f t="shared" si="9"/>
        <v>148.21</v>
      </c>
      <c r="CF6" s="35">
        <f t="shared" si="9"/>
        <v>148.13999999999999</v>
      </c>
      <c r="CG6" s="35">
        <f t="shared" si="9"/>
        <v>164.73</v>
      </c>
      <c r="CH6" s="35">
        <f t="shared" si="9"/>
        <v>160.77000000000001</v>
      </c>
      <c r="CI6" s="35">
        <f t="shared" si="9"/>
        <v>164.13</v>
      </c>
      <c r="CJ6" s="35">
        <f t="shared" si="9"/>
        <v>162.66</v>
      </c>
      <c r="CK6" s="35">
        <f t="shared" si="9"/>
        <v>154.69999999999999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56.67</v>
      </c>
      <c r="CV6" s="35">
        <f t="shared" si="10"/>
        <v>58.04</v>
      </c>
      <c r="CW6" s="34" t="str">
        <f>IF(CW7="","",IF(CW7="-","【-】","【"&amp;SUBSTITUTE(TEXT(CW7,"#,##0.00"),"-","△")&amp;"】"))</f>
        <v>【60.09】</v>
      </c>
      <c r="CX6" s="35">
        <f>IF(CX7="",NA(),CX7)</f>
        <v>77.709999999999994</v>
      </c>
      <c r="CY6" s="35">
        <f t="shared" ref="CY6:DG6" si="11">IF(CY7="",NA(),CY7)</f>
        <v>79.56</v>
      </c>
      <c r="CZ6" s="35">
        <f t="shared" si="11"/>
        <v>81.31</v>
      </c>
      <c r="DA6" s="35">
        <f t="shared" si="11"/>
        <v>82.38</v>
      </c>
      <c r="DB6" s="35">
        <f t="shared" si="11"/>
        <v>83.67</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0.55000000000000004</v>
      </c>
      <c r="EG6" s="34">
        <f t="shared" si="14"/>
        <v>0</v>
      </c>
      <c r="EH6" s="34">
        <f t="shared" si="14"/>
        <v>0</v>
      </c>
      <c r="EI6" s="34">
        <f t="shared" si="14"/>
        <v>0</v>
      </c>
      <c r="EJ6" s="35">
        <f t="shared" si="14"/>
        <v>0.04</v>
      </c>
      <c r="EK6" s="35">
        <f t="shared" si="14"/>
        <v>0.06</v>
      </c>
      <c r="EL6" s="35">
        <f t="shared" si="14"/>
        <v>0.05</v>
      </c>
      <c r="EM6" s="35">
        <f t="shared" si="14"/>
        <v>0.04</v>
      </c>
      <c r="EN6" s="35">
        <f t="shared" si="14"/>
        <v>0.05</v>
      </c>
      <c r="EO6" s="34" t="str">
        <f>IF(EO7="","",IF(EO7="-","【-】","【"&amp;SUBSTITUTE(TEXT(EO7,"#,##0.00"),"-","△")&amp;"】"))</f>
        <v>【0.27】</v>
      </c>
    </row>
    <row r="7" spans="1:145" s="36" customFormat="1" x14ac:dyDescent="0.15">
      <c r="A7" s="28"/>
      <c r="B7" s="37">
        <v>2016</v>
      </c>
      <c r="C7" s="37">
        <v>234478</v>
      </c>
      <c r="D7" s="37">
        <v>47</v>
      </c>
      <c r="E7" s="37">
        <v>17</v>
      </c>
      <c r="F7" s="37">
        <v>1</v>
      </c>
      <c r="G7" s="37">
        <v>0</v>
      </c>
      <c r="H7" s="37" t="s">
        <v>108</v>
      </c>
      <c r="I7" s="37" t="s">
        <v>109</v>
      </c>
      <c r="J7" s="37" t="s">
        <v>110</v>
      </c>
      <c r="K7" s="37" t="s">
        <v>111</v>
      </c>
      <c r="L7" s="37" t="s">
        <v>112</v>
      </c>
      <c r="M7" s="37"/>
      <c r="N7" s="38" t="s">
        <v>113</v>
      </c>
      <c r="O7" s="38" t="s">
        <v>114</v>
      </c>
      <c r="P7" s="38">
        <v>78.290000000000006</v>
      </c>
      <c r="Q7" s="38">
        <v>94.53</v>
      </c>
      <c r="R7" s="38">
        <v>1836</v>
      </c>
      <c r="S7" s="38">
        <v>43053</v>
      </c>
      <c r="T7" s="38">
        <v>26.38</v>
      </c>
      <c r="U7" s="38">
        <v>1632.03</v>
      </c>
      <c r="V7" s="38">
        <v>33684</v>
      </c>
      <c r="W7" s="38">
        <v>6.55</v>
      </c>
      <c r="X7" s="38">
        <v>5142.6000000000004</v>
      </c>
      <c r="Y7" s="38">
        <v>78.36</v>
      </c>
      <c r="Z7" s="38">
        <v>87.65</v>
      </c>
      <c r="AA7" s="38">
        <v>88.68</v>
      </c>
      <c r="AB7" s="38">
        <v>89.87</v>
      </c>
      <c r="AC7" s="38">
        <v>89.28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1163.32</v>
      </c>
      <c r="BG7" s="38">
        <v>757.05</v>
      </c>
      <c r="BH7" s="38">
        <v>598.99</v>
      </c>
      <c r="BI7" s="38">
        <v>603.15</v>
      </c>
      <c r="BJ7" s="38">
        <v>454.03</v>
      </c>
      <c r="BK7" s="38">
        <v>1127.77</v>
      </c>
      <c r="BL7" s="38">
        <v>1066.1600000000001</v>
      </c>
      <c r="BM7" s="38">
        <v>1117.27</v>
      </c>
      <c r="BN7" s="38">
        <v>1051.49</v>
      </c>
      <c r="BO7" s="38">
        <v>991.69</v>
      </c>
      <c r="BP7" s="38">
        <v>728.3</v>
      </c>
      <c r="BQ7" s="38">
        <v>57.36</v>
      </c>
      <c r="BR7" s="38">
        <v>72.349999999999994</v>
      </c>
      <c r="BS7" s="38">
        <v>73.790000000000006</v>
      </c>
      <c r="BT7" s="38">
        <v>75.34</v>
      </c>
      <c r="BU7" s="38">
        <v>75.41</v>
      </c>
      <c r="BV7" s="38">
        <v>75.08</v>
      </c>
      <c r="BW7" s="38">
        <v>76.91</v>
      </c>
      <c r="BX7" s="38">
        <v>76.33</v>
      </c>
      <c r="BY7" s="38">
        <v>80.11</v>
      </c>
      <c r="BZ7" s="38">
        <v>84.53</v>
      </c>
      <c r="CA7" s="38">
        <v>100.04</v>
      </c>
      <c r="CB7" s="38">
        <v>187.48</v>
      </c>
      <c r="CC7" s="38">
        <v>149.04</v>
      </c>
      <c r="CD7" s="38">
        <v>148.75</v>
      </c>
      <c r="CE7" s="38">
        <v>148.21</v>
      </c>
      <c r="CF7" s="38">
        <v>148.13999999999999</v>
      </c>
      <c r="CG7" s="38">
        <v>164.73</v>
      </c>
      <c r="CH7" s="38">
        <v>160.77000000000001</v>
      </c>
      <c r="CI7" s="38">
        <v>164.13</v>
      </c>
      <c r="CJ7" s="38">
        <v>162.66</v>
      </c>
      <c r="CK7" s="38">
        <v>154.69999999999999</v>
      </c>
      <c r="CL7" s="38">
        <v>137.82</v>
      </c>
      <c r="CM7" s="38" t="s">
        <v>113</v>
      </c>
      <c r="CN7" s="38" t="s">
        <v>113</v>
      </c>
      <c r="CO7" s="38" t="s">
        <v>113</v>
      </c>
      <c r="CP7" s="38" t="s">
        <v>113</v>
      </c>
      <c r="CQ7" s="38" t="s">
        <v>113</v>
      </c>
      <c r="CR7" s="38">
        <v>58.78</v>
      </c>
      <c r="CS7" s="38">
        <v>56.94</v>
      </c>
      <c r="CT7" s="38">
        <v>58.28</v>
      </c>
      <c r="CU7" s="38">
        <v>56.67</v>
      </c>
      <c r="CV7" s="38">
        <v>58.04</v>
      </c>
      <c r="CW7" s="38">
        <v>60.09</v>
      </c>
      <c r="CX7" s="38">
        <v>77.709999999999994</v>
      </c>
      <c r="CY7" s="38">
        <v>79.56</v>
      </c>
      <c r="CZ7" s="38">
        <v>81.31</v>
      </c>
      <c r="DA7" s="38">
        <v>82.38</v>
      </c>
      <c r="DB7" s="38">
        <v>83.67</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0.55000000000000004</v>
      </c>
      <c r="EG7" s="38">
        <v>0</v>
      </c>
      <c r="EH7" s="38">
        <v>0</v>
      </c>
      <c r="EI7" s="38">
        <v>0</v>
      </c>
      <c r="EJ7" s="38">
        <v>0.04</v>
      </c>
      <c r="EK7" s="38">
        <v>0.06</v>
      </c>
      <c r="EL7" s="38">
        <v>0.05</v>
      </c>
      <c r="EM7" s="38">
        <v>0.04</v>
      </c>
      <c r="EN7" s="38">
        <v>0.05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58</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2018-02-20T08:47:35Z</cp:lastPrinted>
  <dcterms:created xsi:type="dcterms:W3CDTF">2017-12-25T02:09:35Z</dcterms:created>
  <dcterms:modified xsi:type="dcterms:W3CDTF">2018-02-23T05:22:24Z</dcterms:modified>
</cp:coreProperties>
</file>