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加藤\02_地方公営企業\★経営比較分析表\01農集・漁集\2回目\"/>
    </mc:Choice>
  </mc:AlternateContent>
  <workbookProtection workbookAlgorithmName="SHA-512" workbookHashValue="ExkQbojY3Ju0kdkaXYmh5a94W0SqeBRnaKiRiXWJgh3YCXHp2pOBxxzdbk0UfwORqBkJCAIy2qhiIoPDASHowg==" workbookSaltValue="kHoqP4mrkDW7VWxuGc394A==" workbookSpinCount="100000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AT10" i="4"/>
  <c r="P10" i="4"/>
  <c r="I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<sst xmlns="http://schemas.openxmlformats.org/spreadsheetml/2006/main" count="240" uniqueCount="126">
  <si>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</si>
  <si>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</si>
  <si>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</si>
  <si>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</si>
  <si>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</si>
  <si>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</si>
  <si>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</si>
  <si>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</si>
  <si>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</si>
  <si>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</si>
  <si>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</si>
  <si>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</si>
  <si>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</si>
  <si>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</si>
  <si>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</si>
  <si>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</si>
  <si>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</si>
  <si>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</si>
  <si>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</si>
  <si>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</si>
  <si>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</si>
  <si>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</si>
  <si>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</si>
  <si>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</si>
  <si>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</si>
  <si>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</si>
  <si>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</si>
  <si>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</si>
  <si>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</si>
  <si>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</si>
  <si>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</si>
  <si>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</si>
  <si>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</si>
  <si>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</si>
  <si>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</si>
  <si>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</si>
  <si>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</si>
  <si>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</si>
  <si>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</si>
  <si>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</si>
  <si>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</si>
  <si>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</si>
  <si>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</si>
  <si>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</si>
  <si>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</si>
  <si>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</si>
  <si>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</si>
  <si>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</si>
  <si>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</si>
  <si>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</si>
  <si>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</si>
  <si>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</si>
  <si>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</si>
  <si>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</si>
  <si>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</si>
  <si>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</si>
  <si>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</si>
  <si>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</si>
  <si>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</si>
  <si>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</si>
  <si>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</si>
  <si>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</si>
  <si>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</si>
  <si>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</si>
  <si>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</si>
  <si>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</si>
  <si>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</si>
  <si>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</si>
  <si>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</si>
  <si>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</si>
  <si>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</si>
  <si>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</si>
  <si>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</si>
  <si>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</si>
  <si>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</si>
  <si>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</si>
  <si>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</si>
  <si>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</si>
  <si>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</si>
  <si>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</si>
  <si>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</si>
  <si>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</si>
  <si>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</si>
  <si>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</si>
  <si>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</si>
  <si>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</si>
  <si>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</si>
  <si>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</si>
  <si>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</si>
  <si>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</si>
  <si>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</si>
  <si>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</si>
  <si>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</si>
  <si>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</si>
  <si>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</si>
  <si>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</si>
  <si>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</si>
  <si>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</si>
  <si>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</si>
  <si>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</si>
  <si>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</si>
  <si>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</si>
  <si>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</si>
  <si>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</si>
  <si>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</si>
  <si>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</si>
  <si>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</si>
  <si>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</si>
  <si>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</si>
  <si>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</si>
  <si>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幸田町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</si>
  <si>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</si>
  <si>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</si>
  <si>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</si>
  <si>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</si>
  <si>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</si>
  <si>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</si>
  <si>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</si>
  <si>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</si>
  <si>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</si>
  <si>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</si>
  <si>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</si>
  <si>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</si>
  <si>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
　１．健全性
　　　　　経費回収率は、４３．７６％となりま
　　　　したが平均値との差が１１．５６％程あ
　　　　ります。
　　　　　これまで普及促進を図るために低
　　　　額での料金設定を行ってきましたが、
　　　　経営の健全化を図るため、料金を改定
　　　　を平成２９年４月に行ないました。
　２．効率性
　　　　　集落排水処理場の維持管理経費は、機
　　　　器の更新を含めると多額の費用を伴うた
　　　　め、公共下水道への接続を予定している
    　　処理場については延命修繕にて対応し効
　　　　率的に維持管理を進めています。
　　　　　また、管理継続する処理場については
　　　　機能強化を図り、統合などにより効率的
　　　　な維持管理を行ってまいります。</t>
    <phoneticPr fontId="7"/>
  </si>
  <si>
    <t xml:space="preserve">
　１．老朽化の状況
　　　　　最も古い処理場は２０年が経過してお
　　　　り機器の更新、機能強化が必要となって
　　　　おります。
　２．老朽化対策
　　　　　国、県の指導方針に沿ってし、機能強
　　　　化等行ない処理場施設の長寿命化を図る
　　　　と伴に、管路施設のTV調査や点検清掃を
　　　　計画的に行います。
　　　    管路施設については、主に塩ビ管で整
　　　　備されたため、TV調査結果では、腐食等
　　　　による回収の必要が少ない状況にはあり
　　　　ますが、長寿命化を図るための取組は引
　　　　き続き行っていきます。</t>
    <phoneticPr fontId="7"/>
  </si>
  <si>
    <t xml:space="preserve">
　１．農業集落排水
　　　　　老朽化に伴う改築、更新を統合を含め
　　　　効率的かつ計画的に進め効率的に維持管
　　　　理を進めています。
　２．町全体での総括
　　　　　全町を公共下水道、農業集落排水、合
　　　　併浄化槽でそれぞれ整備し、現在の汚水
　　　　処理普及率は９９．８％です。
　　　　　今後は、農業集落排水の公共下水道へ
　　　　の統合を進め、町全体での下水道経営の
　　　　健全化、効率化を目指しています。
        　経営戦略については、平成３２年度まで
　　　　に作成予定です。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</si>
</sst>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C-41A9-A4A3-707E8716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73312"/>
        <c:axId val="11019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C-41A9-A4A3-707E8716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73312"/>
        <c:axId val="1101952536"/>
      </c:lineChart>
      <c:dateAx>
        <c:axId val="11019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52536"/>
        <c:crosses val="autoZero"/>
        <c:auto val="1"/>
        <c:lblOffset val="100"/>
        <c:baseTimeUnit val="years"/>
      </c:dateAx>
      <c:valAx>
        <c:axId val="11019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71.59</c:v>
                </c:pt>
                <c:pt idx="1">
                  <c:v>72.22</c:v>
                </c:pt>
                <c:pt idx="2">
                  <c:v>71.540000000000006</c:v>
                </c:pt>
                <c:pt idx="3">
                  <c:v>73.2</c:v>
                </c:pt>
                <c:pt idx="4">
                  <c:v>72.37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C-443E-BA92-70BC5CFB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017608"/>
        <c:axId val="110193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C-443E-BA92-70BC5CFB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017608"/>
        <c:axId val="1101939208"/>
      </c:lineChart>
      <c:dateAx>
        <c:axId val="110201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39208"/>
        <c:crosses val="autoZero"/>
        <c:auto val="1"/>
        <c:lblOffset val="100"/>
        <c:baseTimeUnit val="years"/>
      </c:dateAx>
      <c:valAx>
        <c:axId val="110193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01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96.69</c:v>
                </c:pt>
                <c:pt idx="1">
                  <c:v>96.91</c:v>
                </c:pt>
                <c:pt idx="2">
                  <c:v>96.87</c:v>
                </c:pt>
                <c:pt idx="3">
                  <c:v>97.07</c:v>
                </c:pt>
                <c:pt idx="4">
                  <c:v>97.46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C-40BD-96D8-2CD01A2A2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85072"/>
        <c:axId val="110192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C-40BD-96D8-2CD01A2A2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85072"/>
        <c:axId val="1101921176"/>
      </c:lineChart>
      <c:dateAx>
        <c:axId val="110198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21176"/>
        <c:crosses val="autoZero"/>
        <c:auto val="1"/>
        <c:lblOffset val="100"/>
        <c:baseTimeUnit val="years"/>
      </c:dateAx>
      <c:valAx>
        <c:axId val="110192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8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68.89</c:v>
                </c:pt>
                <c:pt idx="1">
                  <c:v>66.73</c:v>
                </c:pt>
                <c:pt idx="2">
                  <c:v>78.790000000000006</c:v>
                </c:pt>
                <c:pt idx="3">
                  <c:v>97.34</c:v>
                </c:pt>
                <c:pt idx="4">
                  <c:v>98.81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41B-9D0B-162CA0CBC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51360"/>
        <c:axId val="110197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CD-441B-9D0B-162CA0CBC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51360"/>
        <c:axId val="1101970176"/>
      </c:lineChart>
      <c:dateAx>
        <c:axId val="11019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70176"/>
        <c:crosses val="autoZero"/>
        <c:auto val="1"/>
        <c:lblOffset val="100"/>
        <c:baseTimeUnit val="years"/>
      </c:dateAx>
      <c:valAx>
        <c:axId val="110197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5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5-4C2A-95DC-6D4B2C5A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34896"/>
        <c:axId val="1101990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5-4C2A-95DC-6D4B2C5A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34896"/>
        <c:axId val="1101990952"/>
      </c:lineChart>
      <c:dateAx>
        <c:axId val="110193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90952"/>
        <c:crosses val="autoZero"/>
        <c:auto val="1"/>
        <c:lblOffset val="100"/>
        <c:baseTimeUnit val="years"/>
      </c:dateAx>
      <c:valAx>
        <c:axId val="110199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3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C-4F05-9BED-4619C977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41168"/>
        <c:axId val="110196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C-4F05-9BED-4619C977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41168"/>
        <c:axId val="1101969000"/>
      </c:lineChart>
      <c:dateAx>
        <c:axId val="110194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69000"/>
        <c:crosses val="autoZero"/>
        <c:auto val="1"/>
        <c:lblOffset val="100"/>
        <c:baseTimeUnit val="years"/>
      </c:dateAx>
      <c:valAx>
        <c:axId val="110196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4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6-47AA-AC90-EB6D492B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36464"/>
        <c:axId val="110198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6-47AA-AC90-EB6D492B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36464"/>
        <c:axId val="1101980760"/>
      </c:lineChart>
      <c:dateAx>
        <c:axId val="110193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80760"/>
        <c:crosses val="autoZero"/>
        <c:auto val="1"/>
        <c:lblOffset val="100"/>
        <c:baseTimeUnit val="years"/>
      </c:dateAx>
      <c:valAx>
        <c:axId val="110198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3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F-4370-9128-8EB8CAD6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50968"/>
        <c:axId val="110197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F-4370-9128-8EB8CAD6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50968"/>
        <c:axId val="1101979192"/>
      </c:lineChart>
      <c:dateAx>
        <c:axId val="110195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79192"/>
        <c:crosses val="autoZero"/>
        <c:auto val="1"/>
        <c:lblOffset val="100"/>
        <c:baseTimeUnit val="years"/>
      </c:dateAx>
      <c:valAx>
        <c:axId val="110197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5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1575.56</c:v>
                </c:pt>
                <c:pt idx="1">
                  <c:v>1477.48</c:v>
                </c:pt>
                <c:pt idx="2">
                  <c:v>1240.3399999999999</c:v>
                </c:pt>
                <c:pt idx="3">
                  <c:v>1162.97</c:v>
                </c:pt>
                <c:pt idx="4">
                  <c:v>1072.29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9-4A35-9A6F-F2EA66348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45088"/>
        <c:axId val="110198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9-4A35-9A6F-F2EA66348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45088"/>
        <c:axId val="1101984680"/>
      </c:lineChart>
      <c:dateAx>
        <c:axId val="110194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84680"/>
        <c:crosses val="autoZero"/>
        <c:auto val="1"/>
        <c:lblOffset val="100"/>
        <c:baseTimeUnit val="years"/>
      </c:dateAx>
      <c:valAx>
        <c:axId val="110198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31.45</c:v>
                </c:pt>
                <c:pt idx="1">
                  <c:v>34.75</c:v>
                </c:pt>
                <c:pt idx="2">
                  <c:v>32.159999999999997</c:v>
                </c:pt>
                <c:pt idx="3">
                  <c:v>41.44</c:v>
                </c:pt>
                <c:pt idx="4">
                  <c:v>43.76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1-453D-8774-5FD09C36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010160"/>
        <c:axId val="1101929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1-453D-8774-5FD09C36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010160"/>
        <c:axId val="1101929800"/>
      </c:lineChart>
      <c:dateAx>
        <c:axId val="110201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929800"/>
        <c:crosses val="autoZero"/>
        <c:auto val="1"/>
        <c:lblOffset val="100"/>
        <c:baseTimeUnit val="years"/>
      </c:dateAx>
      <c:valAx>
        <c:axId val="1101929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01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278.99</c:v>
                </c:pt>
                <c:pt idx="1">
                  <c:v>252.33</c:v>
                </c:pt>
                <c:pt idx="2">
                  <c:v>279.56</c:v>
                </c:pt>
                <c:pt idx="3">
                  <c:v>218.12</c:v>
                </c:pt>
                <c:pt idx="4">
                  <c:v>207.33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3-48F2-8CF1-47B466C59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959200"/>
        <c:axId val="110201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3-48F2-8CF1-47B466C59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59200"/>
        <c:axId val="1102018784"/>
      </c:lineChart>
      <c:dateAx>
        <c:axId val="110195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2018784"/>
        <c:crosses val="autoZero"/>
        <c:auto val="1"/>
        <c:lblOffset val="100"/>
        <c:baseTimeUnit val="years"/>
      </c:dateAx>
      <c:valAx>
        <c:axId val="110201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95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愛知県　幸田町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40545</v>
      </c>
      <c r="AM8" s="50"/>
      <c r="AN8" s="50"/>
      <c r="AO8" s="50"/>
      <c r="AP8" s="50"/>
      <c r="AQ8" s="50"/>
      <c r="AR8" s="50"/>
      <c r="AS8" s="50"/>
      <c r="AT8" s="45">
        <f>データ!T6</f>
        <v>56.72</v>
      </c>
      <c r="AU8" s="45"/>
      <c r="AV8" s="45"/>
      <c r="AW8" s="45"/>
      <c r="AX8" s="45"/>
      <c r="AY8" s="45"/>
      <c r="AZ8" s="45"/>
      <c r="BA8" s="45"/>
      <c r="BB8" s="45">
        <f>データ!U6</f>
        <v>714.83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26.02</v>
      </c>
      <c r="Q10" s="45"/>
      <c r="R10" s="45"/>
      <c r="S10" s="45"/>
      <c r="T10" s="45"/>
      <c r="U10" s="45"/>
      <c r="V10" s="45"/>
      <c r="W10" s="45">
        <f>データ!Q6</f>
        <v>97.83</v>
      </c>
      <c r="X10" s="45"/>
      <c r="Y10" s="45"/>
      <c r="Z10" s="45"/>
      <c r="AA10" s="45"/>
      <c r="AB10" s="45"/>
      <c r="AC10" s="45"/>
      <c r="AD10" s="50">
        <f>データ!R6</f>
        <v>1674</v>
      </c>
      <c r="AE10" s="50"/>
      <c r="AF10" s="50"/>
      <c r="AG10" s="50"/>
      <c r="AH10" s="50"/>
      <c r="AI10" s="50"/>
      <c r="AJ10" s="50"/>
      <c r="AK10" s="2"/>
      <c r="AL10" s="50">
        <f>データ!V6</f>
        <v>10585</v>
      </c>
      <c r="AM10" s="50"/>
      <c r="AN10" s="50"/>
      <c r="AO10" s="50"/>
      <c r="AP10" s="50"/>
      <c r="AQ10" s="50"/>
      <c r="AR10" s="50"/>
      <c r="AS10" s="50"/>
      <c r="AT10" s="45">
        <f>データ!W6</f>
        <v>3.7</v>
      </c>
      <c r="AU10" s="45"/>
      <c r="AV10" s="45"/>
      <c r="AW10" s="45"/>
      <c r="AX10" s="45"/>
      <c r="AY10" s="45"/>
      <c r="AZ10" s="45"/>
      <c r="BA10" s="45"/>
      <c r="BB10" s="45">
        <f>データ!X6</f>
        <v>2860.81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algorithmName="SHA-512" hashValue="qiunxEpGMjeWVZnmNpEo6J1zvwSOQFCA2LFZfihASEydcap+8LVRXCpdy0yok6nQXqNYKkQ/qveNVcEv8QzpRQ==" saltValue="v6+bV20B51/ug36cNVRWS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BC1" workbookViewId="0">
      <selection activeCell="BI8" sqref="BI8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235016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幸田町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26.02</v>
      </c>
      <c r="Q6" s="34">
        <f t="shared" si="3"/>
        <v>97.83</v>
      </c>
      <c r="R6" s="34">
        <f t="shared" si="3"/>
        <v>1674</v>
      </c>
      <c r="S6" s="34">
        <f t="shared" si="3"/>
        <v>40545</v>
      </c>
      <c r="T6" s="34">
        <f t="shared" si="3"/>
        <v>56.72</v>
      </c>
      <c r="U6" s="34">
        <f t="shared" si="3"/>
        <v>714.83</v>
      </c>
      <c r="V6" s="34">
        <f t="shared" si="3"/>
        <v>10585</v>
      </c>
      <c r="W6" s="34">
        <f t="shared" si="3"/>
        <v>3.7</v>
      </c>
      <c r="X6" s="34">
        <f t="shared" si="3"/>
        <v>2860.81</v>
      </c>
      <c r="Y6" s="35">
        <f>IF(Y7="",NA(),Y7)</f>
        <v>68.89</v>
      </c>
      <c r="Z6" s="35">
        <f t="shared" ref="Z6:AH6" si="4">IF(Z7="",NA(),Z7)</f>
        <v>66.73</v>
      </c>
      <c r="AA6" s="35">
        <f t="shared" si="4"/>
        <v>78.790000000000006</v>
      </c>
      <c r="AB6" s="35">
        <f t="shared" si="4"/>
        <v>97.34</v>
      </c>
      <c r="AC6" s="35">
        <f t="shared" si="4"/>
        <v>98.81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1575.56</v>
      </c>
      <c r="BG6" s="35">
        <f t="shared" ref="BG6:BO6" si="7">IF(BG7="",NA(),BG7)</f>
        <v>1477.48</v>
      </c>
      <c r="BH6" s="35">
        <f t="shared" si="7"/>
        <v>1240.3399999999999</v>
      </c>
      <c r="BI6" s="35">
        <f t="shared" si="7"/>
        <v>1162.97</v>
      </c>
      <c r="BJ6" s="35">
        <f t="shared" si="7"/>
        <v>1072.29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31.45</v>
      </c>
      <c r="BR6" s="35">
        <f t="shared" ref="BR6:BZ6" si="8">IF(BR7="",NA(),BR7)</f>
        <v>34.75</v>
      </c>
      <c r="BS6" s="35">
        <f t="shared" si="8"/>
        <v>32.159999999999997</v>
      </c>
      <c r="BT6" s="35">
        <f t="shared" si="8"/>
        <v>41.44</v>
      </c>
      <c r="BU6" s="35">
        <f t="shared" si="8"/>
        <v>43.76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278.99</v>
      </c>
      <c r="CC6" s="35">
        <f t="shared" ref="CC6:CK6" si="9">IF(CC7="",NA(),CC7)</f>
        <v>252.33</v>
      </c>
      <c r="CD6" s="35">
        <f t="shared" si="9"/>
        <v>279.56</v>
      </c>
      <c r="CE6" s="35">
        <f t="shared" si="9"/>
        <v>218.12</v>
      </c>
      <c r="CF6" s="35">
        <f t="shared" si="9"/>
        <v>207.33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71.59</v>
      </c>
      <c r="CN6" s="35">
        <f t="shared" ref="CN6:CV6" si="10">IF(CN7="",NA(),CN7)</f>
        <v>72.22</v>
      </c>
      <c r="CO6" s="35">
        <f t="shared" si="10"/>
        <v>71.540000000000006</v>
      </c>
      <c r="CP6" s="35">
        <f t="shared" si="10"/>
        <v>73.2</v>
      </c>
      <c r="CQ6" s="35">
        <f t="shared" si="10"/>
        <v>72.37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96.69</v>
      </c>
      <c r="CY6" s="35">
        <f t="shared" ref="CY6:DG6" si="11">IF(CY7="",NA(),CY7)</f>
        <v>96.91</v>
      </c>
      <c r="CZ6" s="35">
        <f t="shared" si="11"/>
        <v>96.87</v>
      </c>
      <c r="DA6" s="35">
        <f t="shared" si="11"/>
        <v>97.07</v>
      </c>
      <c r="DB6" s="35">
        <f t="shared" si="11"/>
        <v>97.46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235016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26.02</v>
      </c>
      <c r="Q7" s="38">
        <v>97.83</v>
      </c>
      <c r="R7" s="38">
        <v>1674</v>
      </c>
      <c r="S7" s="38">
        <v>40545</v>
      </c>
      <c r="T7" s="38">
        <v>56.72</v>
      </c>
      <c r="U7" s="38">
        <v>714.83</v>
      </c>
      <c r="V7" s="38">
        <v>10585</v>
      </c>
      <c r="W7" s="38">
        <v>3.7</v>
      </c>
      <c r="X7" s="38">
        <v>2860.81</v>
      </c>
      <c r="Y7" s="38">
        <v>68.89</v>
      </c>
      <c r="Z7" s="38">
        <v>66.73</v>
      </c>
      <c r="AA7" s="38">
        <v>78.790000000000006</v>
      </c>
      <c r="AB7" s="38">
        <v>97.34</v>
      </c>
      <c r="AC7" s="38">
        <v>98.81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1575.56</v>
      </c>
      <c r="BG7" s="38">
        <v>1477.48</v>
      </c>
      <c r="BH7" s="38">
        <v>1240.3399999999999</v>
      </c>
      <c r="BI7" s="38">
        <v>1162.97</v>
      </c>
      <c r="BJ7" s="38">
        <v>1072.29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31.45</v>
      </c>
      <c r="BR7" s="38">
        <v>34.75</v>
      </c>
      <c r="BS7" s="38">
        <v>32.159999999999997</v>
      </c>
      <c r="BT7" s="38">
        <v>41.44</v>
      </c>
      <c r="BU7" s="38">
        <v>43.76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278.99</v>
      </c>
      <c r="CC7" s="38">
        <v>252.33</v>
      </c>
      <c r="CD7" s="38">
        <v>279.56</v>
      </c>
      <c r="CE7" s="38">
        <v>218.12</v>
      </c>
      <c r="CF7" s="38">
        <v>207.33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71.59</v>
      </c>
      <c r="CN7" s="38">
        <v>72.22</v>
      </c>
      <c r="CO7" s="38">
        <v>71.540000000000006</v>
      </c>
      <c r="CP7" s="38">
        <v>73.2</v>
      </c>
      <c r="CQ7" s="38">
        <v>72.37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96.69</v>
      </c>
      <c r="CY7" s="38">
        <v>96.91</v>
      </c>
      <c r="CZ7" s="38">
        <v>96.87</v>
      </c>
      <c r="DA7" s="38">
        <v>97.07</v>
      </c>
      <c r="DB7" s="38">
        <v>97.46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2018-02-22T01:33:54Z</cp:lastPrinted>
  <dcterms:created xsi:type="dcterms:W3CDTF">2017-12-25T02:30:12Z</dcterms:created>
  <dcterms:modified xsi:type="dcterms:W3CDTF">2018-02-22T01:56:32Z</dcterms:modified>
  <cp:category/>
</cp:coreProperties>
</file>